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5 ORDENTLICHE VERWALTUNG\05.05. Verschiedene Buchhaltungsbelege\05.05.12. Eingangsrechnungen\2022\"/>
    </mc:Choice>
  </mc:AlternateContent>
  <bookViews>
    <workbookView xWindow="0" yWindow="0" windowWidth="28800" windowHeight="13800"/>
  </bookViews>
  <sheets>
    <sheet name="Tabelle1" sheetId="1" r:id="rId1"/>
    <sheet name="Tabelle2" sheetId="2" r:id="rId2"/>
    <sheet name="Tabelle3" sheetId="3" r:id="rId3"/>
  </sheets>
  <definedNames>
    <definedName name="_xlnm._FilterDatabase" localSheetId="0" hidden="1">Tabelle1!$A$5:$J$192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" i="1" l="1"/>
  <c r="B166" i="1" l="1"/>
  <c r="B155" i="1"/>
  <c r="B92" i="1"/>
  <c r="B93" i="1"/>
  <c r="B94" i="1"/>
  <c r="J73" i="1" l="1"/>
  <c r="B149" i="1"/>
  <c r="A149" i="1" s="1"/>
  <c r="B150" i="1"/>
  <c r="A150" i="1" s="1"/>
  <c r="B151" i="1"/>
  <c r="A151" i="1" s="1"/>
  <c r="B152" i="1"/>
  <c r="A152" i="1" s="1"/>
  <c r="B153" i="1"/>
  <c r="A153" i="1" s="1"/>
  <c r="B154" i="1"/>
  <c r="A154" i="1" s="1"/>
  <c r="B156" i="1"/>
  <c r="A156" i="1" s="1"/>
  <c r="B157" i="1"/>
  <c r="A157" i="1" s="1"/>
  <c r="B158" i="1"/>
  <c r="A158" i="1" s="1"/>
  <c r="B159" i="1"/>
  <c r="A159" i="1" s="1"/>
  <c r="B160" i="1"/>
  <c r="A160" i="1" s="1"/>
  <c r="B161" i="1"/>
  <c r="A161" i="1" s="1"/>
  <c r="B162" i="1"/>
  <c r="A162" i="1" s="1"/>
  <c r="B163" i="1"/>
  <c r="A163" i="1" s="1"/>
  <c r="B164" i="1"/>
  <c r="A164" i="1" s="1"/>
  <c r="B165" i="1"/>
  <c r="A165" i="1" s="1"/>
  <c r="A166" i="1"/>
  <c r="B167" i="1"/>
  <c r="A167" i="1" s="1"/>
  <c r="B168" i="1"/>
  <c r="A168" i="1" s="1"/>
  <c r="B169" i="1"/>
  <c r="A169" i="1" s="1"/>
  <c r="B170" i="1"/>
  <c r="A170" i="1" s="1"/>
  <c r="B171" i="1"/>
  <c r="A171" i="1" s="1"/>
  <c r="B172" i="1"/>
  <c r="A172" i="1" s="1"/>
  <c r="B173" i="1"/>
  <c r="A173" i="1" s="1"/>
  <c r="B174" i="1"/>
  <c r="A174" i="1" s="1"/>
  <c r="B175" i="1"/>
  <c r="A175" i="1" s="1"/>
  <c r="B176" i="1"/>
  <c r="A176" i="1" s="1"/>
  <c r="B177" i="1"/>
  <c r="A177" i="1" s="1"/>
  <c r="B178" i="1"/>
  <c r="A178" i="1" s="1"/>
  <c r="B179" i="1"/>
  <c r="A179" i="1" s="1"/>
  <c r="B180" i="1"/>
  <c r="A180" i="1" s="1"/>
  <c r="B181" i="1"/>
  <c r="A181" i="1" s="1"/>
  <c r="B182" i="1"/>
  <c r="A182" i="1" s="1"/>
  <c r="B183" i="1"/>
  <c r="A183" i="1" s="1"/>
  <c r="B184" i="1"/>
  <c r="A184" i="1" s="1"/>
  <c r="B185" i="1"/>
  <c r="A185" i="1" s="1"/>
  <c r="B186" i="1"/>
  <c r="A186" i="1" s="1"/>
  <c r="B187" i="1"/>
  <c r="A187" i="1" s="1"/>
  <c r="B188" i="1"/>
  <c r="A188" i="1" s="1"/>
  <c r="B189" i="1"/>
  <c r="A189" i="1" s="1"/>
  <c r="B190" i="1"/>
  <c r="A190" i="1" s="1"/>
  <c r="B191" i="1"/>
  <c r="A191" i="1" s="1"/>
  <c r="H192" i="1"/>
  <c r="I192" i="1"/>
  <c r="J149" i="1"/>
  <c r="J150" i="1"/>
  <c r="J151" i="1"/>
  <c r="J152" i="1"/>
  <c r="J153" i="1"/>
  <c r="J154" i="1"/>
  <c r="J155" i="1"/>
  <c r="J156" i="1"/>
  <c r="J157" i="1"/>
  <c r="J158" i="1"/>
  <c r="J159" i="1"/>
  <c r="J160" i="1"/>
  <c r="J161" i="1"/>
  <c r="J162" i="1"/>
  <c r="J163" i="1"/>
  <c r="J164" i="1"/>
  <c r="J165" i="1"/>
  <c r="J166" i="1"/>
  <c r="J167" i="1"/>
  <c r="J168" i="1"/>
  <c r="J169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B42" i="1" l="1"/>
  <c r="A42" i="1" s="1"/>
  <c r="B43" i="1"/>
  <c r="A43" i="1" s="1"/>
  <c r="B44" i="1"/>
  <c r="A44" i="1" s="1"/>
  <c r="B45" i="1"/>
  <c r="A45" i="1" s="1"/>
  <c r="B46" i="1"/>
  <c r="A46" i="1" s="1"/>
  <c r="B47" i="1"/>
  <c r="A47" i="1" s="1"/>
  <c r="B48" i="1"/>
  <c r="A48" i="1" s="1"/>
  <c r="B49" i="1"/>
  <c r="A49" i="1" s="1"/>
  <c r="B50" i="1"/>
  <c r="A50" i="1" s="1"/>
  <c r="B51" i="1"/>
  <c r="A51" i="1" s="1"/>
  <c r="B52" i="1"/>
  <c r="A52" i="1" s="1"/>
  <c r="B53" i="1"/>
  <c r="A53" i="1" s="1"/>
  <c r="B54" i="1"/>
  <c r="A54" i="1" s="1"/>
  <c r="B55" i="1"/>
  <c r="A55" i="1" s="1"/>
  <c r="B56" i="1"/>
  <c r="A56" i="1" s="1"/>
  <c r="B57" i="1"/>
  <c r="A57" i="1" s="1"/>
  <c r="B58" i="1"/>
  <c r="A58" i="1" s="1"/>
  <c r="B59" i="1"/>
  <c r="A59" i="1" s="1"/>
  <c r="B60" i="1"/>
  <c r="A60" i="1" s="1"/>
  <c r="B61" i="1"/>
  <c r="A61" i="1" s="1"/>
  <c r="B62" i="1"/>
  <c r="A62" i="1" s="1"/>
  <c r="B63" i="1"/>
  <c r="A63" i="1" s="1"/>
  <c r="B64" i="1"/>
  <c r="A64" i="1" s="1"/>
  <c r="B65" i="1"/>
  <c r="A65" i="1" s="1"/>
  <c r="B66" i="1"/>
  <c r="A66" i="1" s="1"/>
  <c r="B67" i="1"/>
  <c r="A67" i="1" s="1"/>
  <c r="B68" i="1"/>
  <c r="A68" i="1" s="1"/>
  <c r="B69" i="1"/>
  <c r="A69" i="1" s="1"/>
  <c r="B70" i="1"/>
  <c r="A70" i="1" s="1"/>
  <c r="B71" i="1"/>
  <c r="A71" i="1" s="1"/>
  <c r="B72" i="1"/>
  <c r="A72" i="1" s="1"/>
  <c r="B73" i="1"/>
  <c r="A73" i="1" s="1"/>
  <c r="B74" i="1"/>
  <c r="A74" i="1" s="1"/>
  <c r="B75" i="1"/>
  <c r="A75" i="1" s="1"/>
  <c r="B76" i="1"/>
  <c r="A76" i="1" s="1"/>
  <c r="B77" i="1"/>
  <c r="A77" i="1" s="1"/>
  <c r="B78" i="1"/>
  <c r="A78" i="1" s="1"/>
  <c r="B79" i="1"/>
  <c r="A79" i="1" s="1"/>
  <c r="B80" i="1"/>
  <c r="A80" i="1" s="1"/>
  <c r="B81" i="1"/>
  <c r="A81" i="1" s="1"/>
  <c r="B82" i="1"/>
  <c r="A82" i="1" s="1"/>
  <c r="B83" i="1"/>
  <c r="A83" i="1" s="1"/>
  <c r="B84" i="1"/>
  <c r="A84" i="1" s="1"/>
  <c r="B85" i="1"/>
  <c r="A85" i="1" s="1"/>
  <c r="B86" i="1"/>
  <c r="A86" i="1" s="1"/>
  <c r="B87" i="1"/>
  <c r="A87" i="1" s="1"/>
  <c r="B88" i="1"/>
  <c r="A88" i="1" s="1"/>
  <c r="B89" i="1"/>
  <c r="A89" i="1" s="1"/>
  <c r="B90" i="1"/>
  <c r="A90" i="1" s="1"/>
  <c r="B91" i="1"/>
  <c r="A91" i="1" s="1"/>
  <c r="A92" i="1"/>
  <c r="A93" i="1"/>
  <c r="A94" i="1"/>
  <c r="B95" i="1"/>
  <c r="A95" i="1" s="1"/>
  <c r="B96" i="1"/>
  <c r="A96" i="1" s="1"/>
  <c r="B97" i="1"/>
  <c r="A97" i="1" s="1"/>
  <c r="B98" i="1"/>
  <c r="A98" i="1" s="1"/>
  <c r="B99" i="1"/>
  <c r="A99" i="1" s="1"/>
  <c r="B100" i="1"/>
  <c r="A100" i="1" s="1"/>
  <c r="B101" i="1"/>
  <c r="A101" i="1" s="1"/>
  <c r="B102" i="1"/>
  <c r="A102" i="1" s="1"/>
  <c r="B103" i="1"/>
  <c r="A103" i="1" s="1"/>
  <c r="B104" i="1"/>
  <c r="A104" i="1" s="1"/>
  <c r="B105" i="1"/>
  <c r="A105" i="1" s="1"/>
  <c r="B106" i="1"/>
  <c r="A106" i="1" s="1"/>
  <c r="B107" i="1"/>
  <c r="A107" i="1" s="1"/>
  <c r="B108" i="1"/>
  <c r="A108" i="1" s="1"/>
  <c r="B109" i="1"/>
  <c r="A109" i="1" s="1"/>
  <c r="B110" i="1"/>
  <c r="A110" i="1" s="1"/>
  <c r="B111" i="1"/>
  <c r="A111" i="1" s="1"/>
  <c r="B112" i="1"/>
  <c r="A112" i="1" s="1"/>
  <c r="B113" i="1"/>
  <c r="A113" i="1" s="1"/>
  <c r="B114" i="1"/>
  <c r="A114" i="1" s="1"/>
  <c r="B115" i="1"/>
  <c r="A115" i="1" s="1"/>
  <c r="B116" i="1"/>
  <c r="A116" i="1" s="1"/>
  <c r="B117" i="1"/>
  <c r="A117" i="1" s="1"/>
  <c r="B118" i="1"/>
  <c r="A118" i="1" s="1"/>
  <c r="B119" i="1"/>
  <c r="A119" i="1" s="1"/>
  <c r="B120" i="1"/>
  <c r="A120" i="1" s="1"/>
  <c r="B121" i="1"/>
  <c r="A121" i="1" s="1"/>
  <c r="B122" i="1"/>
  <c r="A122" i="1" s="1"/>
  <c r="B123" i="1"/>
  <c r="A123" i="1" s="1"/>
  <c r="B124" i="1"/>
  <c r="A124" i="1" s="1"/>
  <c r="B125" i="1"/>
  <c r="A125" i="1" s="1"/>
  <c r="B126" i="1"/>
  <c r="A126" i="1" s="1"/>
  <c r="B127" i="1"/>
  <c r="A127" i="1" s="1"/>
  <c r="B128" i="1"/>
  <c r="A128" i="1" s="1"/>
  <c r="B129" i="1"/>
  <c r="A129" i="1" s="1"/>
  <c r="B130" i="1"/>
  <c r="A130" i="1" s="1"/>
  <c r="B131" i="1"/>
  <c r="A131" i="1" s="1"/>
  <c r="B132" i="1"/>
  <c r="A132" i="1" s="1"/>
  <c r="B133" i="1"/>
  <c r="A133" i="1" s="1"/>
  <c r="B134" i="1"/>
  <c r="A134" i="1" s="1"/>
  <c r="B135" i="1"/>
  <c r="A135" i="1" s="1"/>
  <c r="B136" i="1"/>
  <c r="A136" i="1" s="1"/>
  <c r="B137" i="1"/>
  <c r="A137" i="1" s="1"/>
  <c r="B138" i="1"/>
  <c r="A138" i="1" s="1"/>
  <c r="B139" i="1"/>
  <c r="A139" i="1" s="1"/>
  <c r="B140" i="1"/>
  <c r="A140" i="1" s="1"/>
  <c r="B141" i="1"/>
  <c r="A141" i="1" s="1"/>
  <c r="B142" i="1"/>
  <c r="A142" i="1" s="1"/>
  <c r="B143" i="1"/>
  <c r="A143" i="1" s="1"/>
  <c r="B144" i="1"/>
  <c r="A144" i="1" s="1"/>
  <c r="B145" i="1"/>
  <c r="A145" i="1" s="1"/>
  <c r="B146" i="1"/>
  <c r="A146" i="1" s="1"/>
  <c r="B147" i="1"/>
  <c r="A147" i="1" s="1"/>
  <c r="B148" i="1"/>
  <c r="A148" i="1" s="1"/>
  <c r="B7" i="1"/>
  <c r="B8" i="1"/>
  <c r="B9" i="1"/>
  <c r="B10" i="1"/>
  <c r="B11" i="1"/>
  <c r="B12" i="1"/>
  <c r="B13" i="1"/>
  <c r="B14" i="1"/>
  <c r="B15" i="1"/>
  <c r="B16" i="1"/>
  <c r="B17" i="1"/>
  <c r="A17" i="1" s="1"/>
  <c r="B18" i="1"/>
  <c r="A18" i="1" s="1"/>
  <c r="B19" i="1"/>
  <c r="A19" i="1" s="1"/>
  <c r="B20" i="1"/>
  <c r="A20" i="1" s="1"/>
  <c r="B21" i="1"/>
  <c r="A21" i="1" s="1"/>
  <c r="B22" i="1"/>
  <c r="A22" i="1" s="1"/>
  <c r="B23" i="1"/>
  <c r="A23" i="1" s="1"/>
  <c r="B24" i="1"/>
  <c r="A24" i="1" s="1"/>
  <c r="B25" i="1"/>
  <c r="A25" i="1" s="1"/>
  <c r="B26" i="1"/>
  <c r="A26" i="1" s="1"/>
  <c r="B27" i="1"/>
  <c r="A27" i="1" s="1"/>
  <c r="B28" i="1"/>
  <c r="A28" i="1" s="1"/>
  <c r="B29" i="1"/>
  <c r="A29" i="1" s="1"/>
  <c r="B30" i="1"/>
  <c r="A30" i="1" s="1"/>
  <c r="B31" i="1"/>
  <c r="A31" i="1" s="1"/>
  <c r="A9" i="1" l="1"/>
  <c r="J6" i="1" l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8" i="1"/>
  <c r="J192" i="1" l="1"/>
  <c r="B34" i="1"/>
  <c r="A34" i="1" s="1"/>
  <c r="B41" i="1"/>
  <c r="A41" i="1" s="1"/>
  <c r="A7" i="1"/>
  <c r="A8" i="1"/>
  <c r="B32" i="1"/>
  <c r="A32" i="1" s="1"/>
  <c r="B35" i="1"/>
  <c r="A35" i="1" s="1"/>
  <c r="B36" i="1"/>
  <c r="A36" i="1" s="1"/>
  <c r="B37" i="1"/>
  <c r="A37" i="1" s="1"/>
  <c r="B38" i="1"/>
  <c r="A38" i="1" s="1"/>
  <c r="B39" i="1"/>
  <c r="A39" i="1" s="1"/>
  <c r="B40" i="1"/>
  <c r="A40" i="1" s="1"/>
  <c r="A6" i="1"/>
  <c r="A10" i="1"/>
  <c r="A11" i="1"/>
  <c r="A12" i="1"/>
  <c r="A13" i="1"/>
  <c r="A14" i="1"/>
  <c r="A15" i="1"/>
  <c r="A16" i="1"/>
  <c r="B33" i="1" l="1"/>
  <c r="A33" i="1" s="1"/>
</calcChain>
</file>

<file path=xl/sharedStrings.xml><?xml version="1.0" encoding="utf-8"?>
<sst xmlns="http://schemas.openxmlformats.org/spreadsheetml/2006/main" count="646" uniqueCount="240">
  <si>
    <r>
      <rPr>
        <b/>
        <sz val="18"/>
        <color theme="1"/>
        <rFont val="Arial"/>
        <family val="2"/>
      </rPr>
      <t>ÖBPB MARTINSHEIM MALS | APSP MARTINSHEIM MALLES VENOSTA
Seniorenwohnheim | Residenza per anziani</t>
    </r>
    <r>
      <rPr>
        <b/>
        <sz val="12"/>
        <color theme="1"/>
        <rFont val="Arial"/>
        <family val="2"/>
      </rPr>
      <t xml:space="preserve">
</t>
    </r>
    <r>
      <rPr>
        <sz val="8"/>
        <color theme="1"/>
        <rFont val="Arial"/>
        <family val="2"/>
      </rPr>
      <t/>
    </r>
  </si>
  <si>
    <t>Livello aggregato piano dei conti/ 
aggregierte Ebene Kontenplan</t>
  </si>
  <si>
    <t>Conto / Konto</t>
  </si>
  <si>
    <t>Anno/
Jahr</t>
  </si>
  <si>
    <t>Mandato/
Mandat</t>
  </si>
  <si>
    <t>data pagamento/
Zahlungsdatum</t>
  </si>
  <si>
    <t>Ragione Sociale / Firmenbezeichnung</t>
  </si>
  <si>
    <t>Imposta/
Steuer</t>
  </si>
  <si>
    <t>Tipologia di spesa/
Ausgabenart</t>
  </si>
  <si>
    <t>Acconti immobilizzazioni mat. in corso</t>
  </si>
  <si>
    <t>Acquisto animazione</t>
  </si>
  <si>
    <t>Acquisto beni economici di scarso valore</t>
  </si>
  <si>
    <t>Acquisto bibite</t>
  </si>
  <si>
    <t>Acquisto cancelleria e stampati</t>
  </si>
  <si>
    <t>Acquisto carburante per autovetture</t>
  </si>
  <si>
    <t>Acquisto carne</t>
  </si>
  <si>
    <t>Acquisto frutta e verdura</t>
  </si>
  <si>
    <t>Acquisto generi alimentari</t>
  </si>
  <si>
    <t>Acquisto latticini</t>
  </si>
  <si>
    <t>Acquisto materiale di consumo</t>
  </si>
  <si>
    <t>Acquisto materiali per pulizie</t>
  </si>
  <si>
    <t>Acquisto pane</t>
  </si>
  <si>
    <t>Corsi di aggiornamento del personale</t>
  </si>
  <si>
    <t>Energia elettrica</t>
  </si>
  <si>
    <t>Giornali, riviste e pubblicazioni</t>
  </si>
  <si>
    <t>Manut./ripar. attrezz. e macchinari div.</t>
  </si>
  <si>
    <t>Manutenzione / riparazione su beni terzi</t>
  </si>
  <si>
    <t>Pubblicità</t>
  </si>
  <si>
    <t>Sicurezza sul lavoro</t>
  </si>
  <si>
    <t>Teleriscaldamento</t>
  </si>
  <si>
    <t>Trasporto ospiti</t>
  </si>
  <si>
    <t>Utenze diverse</t>
  </si>
  <si>
    <t>Telmekom GmbH</t>
  </si>
  <si>
    <t>Ladurner Hospitalia</t>
  </si>
  <si>
    <t>Metzgerei Mair - Kuenrath R. &amp; Co. ohg</t>
  </si>
  <si>
    <t>Niederbacher Cleantec GmbH</t>
  </si>
  <si>
    <t>Gerichtsapotheke Mals - Fragner Unterpertinger J.</t>
  </si>
  <si>
    <t>Maxi Team Lebensmittelengros-Ortler Gel KG</t>
  </si>
  <si>
    <t>Totale/
Gesamt</t>
  </si>
  <si>
    <t>Acquisti</t>
  </si>
  <si>
    <t>Consulenze e collaborazioni</t>
  </si>
  <si>
    <t>Manutenzioni</t>
  </si>
  <si>
    <t>Servizi Diversi</t>
  </si>
  <si>
    <t>Utenze</t>
  </si>
  <si>
    <t>Imponibile/
Steuergrundlage</t>
  </si>
  <si>
    <t>Acquisto divise per il personale</t>
  </si>
  <si>
    <t>Elektro Malloth Josef KG</t>
  </si>
  <si>
    <t>Alperia Energy GmbH</t>
  </si>
  <si>
    <t>Manut./riparaz. attrezz. EDP e macchine</t>
  </si>
  <si>
    <t>Telefoniche fisso</t>
  </si>
  <si>
    <t>Telecom Italia spa</t>
  </si>
  <si>
    <t>Consulenze stipendi</t>
  </si>
  <si>
    <t>Contratti di manutenzione software</t>
  </si>
  <si>
    <t>Crediti diversi</t>
  </si>
  <si>
    <t>Oneri diversi di gestione</t>
  </si>
  <si>
    <t xml:space="preserve">Prestazione servizi di assistenza alla persona </t>
  </si>
  <si>
    <t>Verband der Seniorenwohnheime Südtirols</t>
  </si>
  <si>
    <t>Agenzia delle Entrate</t>
  </si>
  <si>
    <t>Versch. Mitarbeiter ÖBPB Martinsheim</t>
  </si>
  <si>
    <t>ASGB</t>
  </si>
  <si>
    <t>NURSING UP</t>
  </si>
  <si>
    <t xml:space="preserve">SANIPRO </t>
  </si>
  <si>
    <t>Acquisto detersivi</t>
  </si>
  <si>
    <t>Contratti di manutenzione ascensori</t>
  </si>
  <si>
    <t>Erario c/IVA</t>
  </si>
  <si>
    <t>Erario ritenute autonomi</t>
  </si>
  <si>
    <t>Retribuzioni</t>
  </si>
  <si>
    <t>Debiti verso amministratori</t>
  </si>
  <si>
    <t>Debiti verso dipendenti</t>
  </si>
  <si>
    <t>Debiti sindacati</t>
  </si>
  <si>
    <t>Imposta di bollo</t>
  </si>
  <si>
    <t>IRES</t>
  </si>
  <si>
    <t>Altri costi personale</t>
  </si>
  <si>
    <t>Oneri sociali</t>
  </si>
  <si>
    <t>Salari e stipendi</t>
  </si>
  <si>
    <t>Imposte sul reddito</t>
  </si>
  <si>
    <t>Debiti diversi</t>
  </si>
  <si>
    <t>Uscite correnti</t>
  </si>
  <si>
    <t>Immob. materiali in corso e acconti</t>
  </si>
  <si>
    <t>Mobili e macchine d'ufficio</t>
  </si>
  <si>
    <t>Spese postali</t>
  </si>
  <si>
    <t>Attrezzatura sanitaria</t>
  </si>
  <si>
    <t>Acquisto prodotti energetici</t>
  </si>
  <si>
    <t>Altri servizi B</t>
  </si>
  <si>
    <t>Manutenzione ascensori</t>
  </si>
  <si>
    <t>SGB</t>
  </si>
  <si>
    <t>Imposta di registro</t>
  </si>
  <si>
    <t>Acconti e cauzioni</t>
  </si>
  <si>
    <t>CBA INFORMATICA SRL</t>
  </si>
  <si>
    <t>Spese di viaggio e indennità giorn.</t>
  </si>
  <si>
    <t>Biancheria</t>
  </si>
  <si>
    <t>Macchinari</t>
  </si>
  <si>
    <t>Software e licenze</t>
  </si>
  <si>
    <t>Manutenzione/riparazione autovetture</t>
  </si>
  <si>
    <t>Acquisto carburante veicoli ed attrezz.</t>
  </si>
  <si>
    <t>Altri mobili ed arredi</t>
  </si>
  <si>
    <t>Acquisto detersivi per lavanderia</t>
  </si>
  <si>
    <t>Altri servizi A</t>
  </si>
  <si>
    <t>Compensi revisori dei conti</t>
  </si>
  <si>
    <t>Consulenze fiscali</t>
  </si>
  <si>
    <t>Retriuzioni</t>
  </si>
  <si>
    <t>Debiti per cauzioni ricevuti da ospiti</t>
  </si>
  <si>
    <t>Assicurazione autovetture</t>
  </si>
  <si>
    <t>Manut. Straordinaria su beni propri</t>
  </si>
  <si>
    <t>Attrezzature diverse</t>
  </si>
  <si>
    <t>Organi istituzionali</t>
  </si>
  <si>
    <t>Impianti e macchinari</t>
  </si>
  <si>
    <t>Costi di concessioni e licenze</t>
  </si>
  <si>
    <t>AGB (FP-CGIL)</t>
  </si>
  <si>
    <t>Consulenze assistenza legale</t>
  </si>
  <si>
    <t>Telefoniche mobile</t>
  </si>
  <si>
    <t>Manutenzione / riparazione arred e letti</t>
  </si>
  <si>
    <t>Imposte e tasse diverse</t>
  </si>
  <si>
    <t>Altri costi personale A</t>
  </si>
  <si>
    <t>Canoni associativi</t>
  </si>
  <si>
    <t>Acquisto materiale sanitario diverso</t>
  </si>
  <si>
    <t>Contratti di manutenzione macchine d'uff</t>
  </si>
  <si>
    <t>Attrezzatura tecnica</t>
  </si>
  <si>
    <t>Fondo rischi per controversie legali</t>
  </si>
  <si>
    <t>Consulenze diversi B</t>
  </si>
  <si>
    <t xml:space="preserve">Contributo fondo compensaz. Maternitá </t>
  </si>
  <si>
    <t>Crediti INPDAP per anticipi TFR</t>
  </si>
  <si>
    <t>Tasse di circolazione autovetture</t>
  </si>
  <si>
    <t>Spese per diritti sindacali</t>
  </si>
  <si>
    <t>Fondi per rischi e oneri</t>
  </si>
  <si>
    <t xml:space="preserve">Manutenzioni </t>
  </si>
  <si>
    <t>Partecipazioni</t>
  </si>
  <si>
    <t>Vinterra Sozialgenossenschaft Onlus</t>
  </si>
  <si>
    <t xml:space="preserve">Contratti di manut. attrezz.,macchinari </t>
  </si>
  <si>
    <t>Macchine d'ufficio elettroniche</t>
  </si>
  <si>
    <t>Manutenzione / riparazione diverse</t>
  </si>
  <si>
    <t>Südtiroler Gemeindenverband - Genossenschaft</t>
  </si>
  <si>
    <t>Impianti</t>
  </si>
  <si>
    <t>Acquisto materiale sanitario</t>
  </si>
  <si>
    <t>Manutenzioni straord. su beni propri</t>
  </si>
  <si>
    <t xml:space="preserve">Manutenzione / riparazione diverse </t>
  </si>
  <si>
    <t>Spese bancarie</t>
  </si>
  <si>
    <t>Costi di impianto ed ampliamento</t>
  </si>
  <si>
    <t>Debiti INAIL</t>
  </si>
  <si>
    <t>Assicurazioni</t>
  </si>
  <si>
    <t>Conto capitale</t>
  </si>
  <si>
    <t>Schuster Bäckerei - Konditorei GmbH</t>
  </si>
  <si>
    <t>IMES S.r.l.</t>
  </si>
  <si>
    <t>Johann Schnitzer &amp; Co. KG</t>
  </si>
  <si>
    <t>Schindler S.p.A.</t>
  </si>
  <si>
    <t>Maitreya Natura GmbH</t>
  </si>
  <si>
    <t>Metallbau Glurns GmbH</t>
  </si>
  <si>
    <t>Schreyögg GmbH</t>
  </si>
  <si>
    <t>Foppa GmbH</t>
  </si>
  <si>
    <t>Walzl Getränke GmbH</t>
  </si>
  <si>
    <t>Kraler Druck GmbH</t>
  </si>
  <si>
    <t>Bini Mario GmbH</t>
  </si>
  <si>
    <t>Zet-tre srl</t>
  </si>
  <si>
    <t>Seppi Gebhard GmbH</t>
  </si>
  <si>
    <t>Sopravvenienze passive dirette</t>
  </si>
  <si>
    <t>ACCONTI immobilizzazioni mat. in corso</t>
  </si>
  <si>
    <t>Consulenze diversi A</t>
  </si>
  <si>
    <t>Costruzioni leggere</t>
  </si>
  <si>
    <t xml:space="preserve">Assicurazioni antincendio </t>
  </si>
  <si>
    <t>Assicuraz. di resp. civile e tutela giur</t>
  </si>
  <si>
    <t xml:space="preserve">Imposte e oneri esercizi precedenti </t>
  </si>
  <si>
    <t>Erario ritenuti autonomi</t>
  </si>
  <si>
    <t xml:space="preserve">Canoni associativi </t>
  </si>
  <si>
    <t>debiti sindacati</t>
  </si>
  <si>
    <t>fondo TFR a carico dell'azienda</t>
  </si>
  <si>
    <t>Trattamento di fine rapporto</t>
  </si>
  <si>
    <t>Fabbricati</t>
  </si>
  <si>
    <t>FPS/ÖDV - SGB/CISL - Südtiroler Gewerkschaftsbund</t>
  </si>
  <si>
    <t>Tinkhauser GmbH</t>
  </si>
  <si>
    <t>Kofler Innenausstattung GmbH</t>
  </si>
  <si>
    <t>Carron Bau GmbH</t>
  </si>
  <si>
    <t>GEBR. PLAGG OHG</t>
  </si>
  <si>
    <t>Migliorie e adattamenti di beni di Terzi</t>
  </si>
  <si>
    <t>Acquisto farmaci</t>
  </si>
  <si>
    <t>Acquisto pesce</t>
  </si>
  <si>
    <t>Cauzioni versate a terzi</t>
  </si>
  <si>
    <t xml:space="preserve">Erario c/Iva </t>
  </si>
  <si>
    <t>Contributo fondo compensaz. maternità</t>
  </si>
  <si>
    <t>Depositi per cauzioni ricev.da fornitori</t>
  </si>
  <si>
    <t xml:space="preserve">Siebdruck Wielander KG d.Fritz Oskar Wielander&amp;Co </t>
  </si>
  <si>
    <t>Zischg vGmbH</t>
  </si>
  <si>
    <t>Hygan GmbH</t>
  </si>
  <si>
    <t>Worker shop der Staffler Gertrud &amp; Co. KG</t>
  </si>
  <si>
    <t>Athesia Buch GmbH</t>
  </si>
  <si>
    <t>Rubner Tueren GmbH</t>
  </si>
  <si>
    <t>EISTOTAL SSRL/VGMBH</t>
  </si>
  <si>
    <t>Elektro Mag GmbH</t>
  </si>
  <si>
    <t>Windegger Group GmbH</t>
  </si>
  <si>
    <t>Olivotto Elektromechanik</t>
  </si>
  <si>
    <t>Magris SpA</t>
  </si>
  <si>
    <t>Acquisto salumi</t>
  </si>
  <si>
    <t>Rifiuti solidi urbani</t>
  </si>
  <si>
    <t>Erario ritenute dipendenti</t>
  </si>
  <si>
    <t>Fantini SAS - KG di Fantini Silvano &amp; C.</t>
  </si>
  <si>
    <t>Inama A. &amp; Söhne ohg</t>
  </si>
  <si>
    <t>Athesia Druck GmbH</t>
  </si>
  <si>
    <t>Moriggl GmbH</t>
  </si>
  <si>
    <t>Hegematic GmbH</t>
  </si>
  <si>
    <t>Brandschutz-Dienst Meran GmbH</t>
  </si>
  <si>
    <t>Sanitaetsbet der Aut Prov Bozen Gesundheitsb Meran</t>
  </si>
  <si>
    <t>Vanzo Metall GmbH</t>
  </si>
  <si>
    <t>Gapp Arnold Arch.</t>
  </si>
  <si>
    <t>Securservice GmbH / Srl</t>
  </si>
  <si>
    <t>Magris Servizi SpA</t>
  </si>
  <si>
    <t>MIKO GmbH</t>
  </si>
  <si>
    <t>KUWAIT PETROLEUM ITALIA SPA</t>
  </si>
  <si>
    <t>TheinerA. &amp; Renner D. O.H.G</t>
  </si>
  <si>
    <t xml:space="preserve">Ratschiller Norbert KG </t>
  </si>
  <si>
    <t>S.A.P. Sas di Maier Karl &amp; C.</t>
  </si>
  <si>
    <t>Car Sharing Südtirol Alto Adige</t>
  </si>
  <si>
    <t>Ergon-Facharztgemeinschaft für Arbeitsmedizin</t>
  </si>
  <si>
    <t>Thermostudio GZF GmbH</t>
  </si>
  <si>
    <t>Hofer Martin p.i.</t>
  </si>
  <si>
    <t>Raiffeisenkasse Obervinschgau Gen.m.b.H.</t>
  </si>
  <si>
    <t>Zenleser S.R.L.</t>
  </si>
  <si>
    <t>Baubüro Ingenieurgemeinschaft</t>
  </si>
  <si>
    <t>Autonome Gewerkschaft der örtlichen Körperschaften - AGO</t>
  </si>
  <si>
    <t>Pohl + Partner GmbH</t>
  </si>
  <si>
    <t>Landesfachschule für Sozialberufe "Hannah Arendt"</t>
  </si>
  <si>
    <t>Bürgerheim St. Nikolaus von der Flüe - ÖBPB</t>
  </si>
  <si>
    <t>Konsortium-Betrieb Laas/Schluderns</t>
  </si>
  <si>
    <t>Novocal GmbH &amp; Co KG</t>
  </si>
  <si>
    <t>Perkmann Florian Ing.</t>
  </si>
  <si>
    <t>Alber Josef Ing.</t>
  </si>
  <si>
    <t>Cooperativa sociale Independent Living O.N.L.U.S.</t>
  </si>
  <si>
    <t>Electro Peer KG</t>
  </si>
  <si>
    <t>Gen. für Weiterbildung und Regionalentwicklung mbH</t>
  </si>
  <si>
    <t>adlatus - Verein für Menschen mit Beeinträchtigung EO</t>
  </si>
  <si>
    <t>Kapl OHG d. Kaserer Andreas und Plieger Peter</t>
  </si>
  <si>
    <t>Nicom Securalarm GmbH</t>
  </si>
  <si>
    <t>Wieser Maler GmbH</t>
  </si>
  <si>
    <t>Provisus GmbH</t>
  </si>
  <si>
    <t xml:space="preserve">Daurú Ivonne </t>
  </si>
  <si>
    <t>Model System Italia SpA</t>
  </si>
  <si>
    <t>Windegger Commerce S.R.L.</t>
  </si>
  <si>
    <t>Altri costi pluriennali</t>
  </si>
  <si>
    <t>Erario c/Iva</t>
  </si>
  <si>
    <t>costi di impianto ed ampliamento</t>
  </si>
  <si>
    <t>DATI PAGAMENTI PER TIPOLOGIA DI SPESA E BENEFICIARIO - 4° trimestre 2022</t>
  </si>
  <si>
    <t>DATEN ZAHLUNGEN NACH TYPOLOGIE UND EMPFÄNGER - 4. Quartal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</si>
</sst>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###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32"/>
      <color theme="1"/>
      <name val="Arial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sz val="18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wrapText="1"/>
    </xf>
    <xf numFmtId="0" fontId="1" fillId="0" borderId="0" xfId="0" applyFont="1"/>
    <xf numFmtId="0" fontId="0" fillId="0" borderId="7" xfId="0" applyBorder="1"/>
    <xf numFmtId="0" fontId="0" fillId="0" borderId="8" xfId="0" applyBorder="1"/>
    <xf numFmtId="0" fontId="0" fillId="0" borderId="9" xfId="0" applyBorder="1"/>
    <xf numFmtId="49" fontId="0" fillId="0" borderId="1" xfId="0" applyNumberFormat="1" applyBorder="1"/>
    <xf numFmtId="49" fontId="0" fillId="0" borderId="1" xfId="0" quotePrefix="1" applyNumberFormat="1" applyBorder="1"/>
    <xf numFmtId="4" fontId="0" fillId="0" borderId="0" xfId="0" applyNumberFormat="1"/>
    <xf numFmtId="49" fontId="0" fillId="0" borderId="1" xfId="0" applyNumberFormat="1" applyFill="1" applyBorder="1"/>
    <xf numFmtId="0" fontId="0" fillId="0" borderId="1" xfId="0" applyFill="1" applyBorder="1"/>
    <xf numFmtId="0" fontId="1" fillId="0" borderId="1" xfId="0" applyFont="1" applyFill="1" applyBorder="1" applyAlignment="1">
      <alignment wrapText="1"/>
    </xf>
    <xf numFmtId="0" fontId="0" fillId="0" borderId="10" xfId="0" applyFill="1" applyBorder="1"/>
    <xf numFmtId="14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left" vertical="center" wrapText="1"/>
    </xf>
    <xf numFmtId="4" fontId="7" fillId="0" borderId="1" xfId="0" applyNumberFormat="1" applyFont="1" applyFill="1" applyBorder="1" applyAlignment="1" applyProtection="1">
      <alignment horizontal="right" vertical="center" wrapText="1"/>
    </xf>
    <xf numFmtId="0" fontId="0" fillId="0" borderId="1" xfId="0" applyBorder="1" applyAlignment="1">
      <alignment vertical="center"/>
    </xf>
    <xf numFmtId="44" fontId="0" fillId="0" borderId="1" xfId="1" applyFont="1" applyBorder="1" applyAlignment="1">
      <alignment vertical="center"/>
    </xf>
    <xf numFmtId="0" fontId="0" fillId="0" borderId="1" xfId="0" applyFill="1" applyBorder="1" applyAlignment="1">
      <alignment vertical="center"/>
    </xf>
    <xf numFmtId="0" fontId="9" fillId="0" borderId="0" xfId="0" applyNumberFormat="1" applyFont="1" applyFill="1" applyBorder="1" applyAlignment="1" applyProtection="1">
      <alignment horizontal="center" vertical="center" wrapText="1"/>
    </xf>
    <xf numFmtId="44" fontId="0" fillId="0" borderId="11" xfId="1" applyFont="1" applyBorder="1" applyAlignment="1">
      <alignment vertical="center"/>
    </xf>
    <xf numFmtId="0" fontId="0" fillId="0" borderId="0" xfId="0" applyBorder="1"/>
    <xf numFmtId="0" fontId="0" fillId="0" borderId="1" xfId="0" applyFont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164" fontId="7" fillId="0" borderId="1" xfId="0" applyNumberFormat="1" applyFont="1" applyFill="1" applyBorder="1" applyAlignment="1" applyProtection="1">
      <alignment horizontal="right" vertical="center" wrapText="1"/>
    </xf>
    <xf numFmtId="4" fontId="7" fillId="0" borderId="11" xfId="0" applyNumberFormat="1" applyFont="1" applyFill="1" applyBorder="1" applyAlignment="1" applyProtection="1">
      <alignment horizontal="right" vertical="center" wrapText="1"/>
    </xf>
    <xf numFmtId="4" fontId="8" fillId="0" borderId="12" xfId="0" applyNumberFormat="1" applyFont="1" applyBorder="1" applyAlignment="1">
      <alignment vertical="center"/>
    </xf>
    <xf numFmtId="4" fontId="8" fillId="0" borderId="13" xfId="0" applyNumberFormat="1" applyFont="1" applyBorder="1" applyAlignment="1">
      <alignment vertical="center"/>
    </xf>
    <xf numFmtId="44" fontId="8" fillId="0" borderId="14" xfId="0" applyNumberFormat="1" applyFont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44" fontId="0" fillId="0" borderId="1" xfId="1" applyFont="1" applyFill="1" applyBorder="1" applyAlignment="1">
      <alignment vertical="center"/>
    </xf>
    <xf numFmtId="4" fontId="0" fillId="0" borderId="0" xfId="0" applyNumberFormat="1" applyFill="1"/>
    <xf numFmtId="0" fontId="0" fillId="0" borderId="0" xfId="0" applyFill="1"/>
    <xf numFmtId="0" fontId="2" fillId="0" borderId="0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7" fillId="2" borderId="1" xfId="0" applyNumberFormat="1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Alignment="1">
      <alignment horizontal="left" vertical="top"/>
    </xf>
    <xf numFmtId="0" fontId="7" fillId="2" borderId="1" xfId="0" applyNumberFormat="1" applyFont="1" applyFill="1" applyBorder="1" applyAlignment="1" applyProtection="1">
      <alignment horizontal="left" vertical="top" wrapText="1"/>
    </xf>
    <xf numFmtId="0" fontId="0" fillId="0" borderId="8" xfId="0" applyBorder="1" applyAlignment="1">
      <alignment horizontal="left" vertical="top"/>
    </xf>
    <xf numFmtId="0" fontId="1" fillId="0" borderId="1" xfId="0" applyFont="1" applyFill="1" applyBorder="1" applyAlignment="1">
      <alignment horizontal="left" vertical="top"/>
    </xf>
    <xf numFmtId="0" fontId="7" fillId="0" borderId="1" xfId="0" applyNumberFormat="1" applyFont="1" applyFill="1" applyBorder="1" applyAlignment="1" applyProtection="1">
      <alignment horizontal="left" vertical="top" wrapText="1"/>
    </xf>
    <xf numFmtId="0" fontId="0" fillId="0" borderId="0" xfId="0" applyAlignment="1">
      <alignment horizontal="left" vertical="top"/>
    </xf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104775</xdr:rowOff>
    </xdr:from>
    <xdr:to>
      <xdr:col>0</xdr:col>
      <xdr:colOff>616200</xdr:colOff>
      <xdr:row>0</xdr:row>
      <xdr:rowOff>644775</xdr:rowOff>
    </xdr:to>
    <xdr:pic>
      <xdr:nvPicPr>
        <xdr:cNvPr id="3" name="Bild 1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6200" y="104775"/>
          <a:ext cx="540000" cy="54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2"/>
  <sheetViews>
    <sheetView tabSelected="1" topLeftCell="A157" zoomScaleNormal="100" workbookViewId="0">
      <selection activeCell="C15" sqref="C15"/>
    </sheetView>
  </sheetViews>
  <sheetFormatPr baseColWidth="10" defaultRowHeight="15" x14ac:dyDescent="0.25"/>
  <cols>
    <col min="1" max="1" width="26.5703125" customWidth="1"/>
    <col min="2" max="2" width="46" customWidth="1"/>
    <col min="3" max="3" width="38.42578125" style="47" bestFit="1" customWidth="1"/>
    <col min="4" max="4" width="8.85546875" bestFit="1" customWidth="1"/>
    <col min="5" max="5" width="12.140625" bestFit="1" customWidth="1"/>
    <col min="6" max="6" width="18.5703125" bestFit="1" customWidth="1"/>
    <col min="7" max="7" width="48.28515625" bestFit="1" customWidth="1"/>
    <col min="8" max="8" width="18" bestFit="1" customWidth="1"/>
    <col min="9" max="9" width="11.28515625" bestFit="1" customWidth="1"/>
    <col min="10" max="10" width="16.28515625" bestFit="1" customWidth="1"/>
    <col min="12" max="12" width="62" customWidth="1"/>
  </cols>
  <sheetData>
    <row r="1" spans="1:12" ht="64.5" customHeight="1" x14ac:dyDescent="0.25">
      <c r="B1" s="34" t="s">
        <v>0</v>
      </c>
      <c r="C1" s="34"/>
      <c r="D1" s="34"/>
      <c r="E1" s="34"/>
      <c r="F1" s="34"/>
      <c r="G1" s="34"/>
      <c r="H1" s="34"/>
      <c r="I1" s="34"/>
      <c r="J1" s="34"/>
    </row>
    <row r="2" spans="1:12" x14ac:dyDescent="0.25">
      <c r="A2" s="35" t="s">
        <v>238</v>
      </c>
      <c r="B2" s="36"/>
      <c r="C2" s="36"/>
      <c r="D2" s="36"/>
      <c r="E2" s="36"/>
      <c r="F2" s="36"/>
      <c r="G2" s="36"/>
      <c r="H2" s="36"/>
      <c r="I2" s="36"/>
      <c r="J2" s="37"/>
    </row>
    <row r="3" spans="1:12" x14ac:dyDescent="0.25">
      <c r="A3" s="38" t="s">
        <v>239</v>
      </c>
      <c r="B3" s="39"/>
      <c r="C3" s="39"/>
      <c r="D3" s="39"/>
      <c r="E3" s="39"/>
      <c r="F3" s="39"/>
      <c r="G3" s="39"/>
      <c r="H3" s="39"/>
      <c r="I3" s="39"/>
      <c r="J3" s="40"/>
    </row>
    <row r="4" spans="1:12" x14ac:dyDescent="0.25">
      <c r="A4" s="4"/>
      <c r="B4" s="5"/>
      <c r="C4" s="44"/>
      <c r="D4" s="5"/>
      <c r="E4" s="5"/>
      <c r="F4" s="5"/>
      <c r="G4" s="5"/>
      <c r="H4" s="5"/>
      <c r="I4" s="5"/>
      <c r="J4" s="6"/>
    </row>
    <row r="5" spans="1:12" s="3" customFormat="1" ht="30" x14ac:dyDescent="0.25">
      <c r="A5" s="2" t="s">
        <v>8</v>
      </c>
      <c r="B5" s="2" t="s">
        <v>1</v>
      </c>
      <c r="C5" s="45" t="s">
        <v>2</v>
      </c>
      <c r="D5" s="12" t="s">
        <v>3</v>
      </c>
      <c r="E5" s="12" t="s">
        <v>4</v>
      </c>
      <c r="F5" s="12" t="s">
        <v>5</v>
      </c>
      <c r="G5" s="12" t="s">
        <v>6</v>
      </c>
      <c r="H5" s="12" t="s">
        <v>44</v>
      </c>
      <c r="I5" s="12" t="s">
        <v>7</v>
      </c>
      <c r="J5" s="2" t="s">
        <v>38</v>
      </c>
    </row>
    <row r="6" spans="1:12" ht="15" customHeight="1" x14ac:dyDescent="0.25">
      <c r="A6" s="17" t="str">
        <f>VLOOKUP(B6,Tabelle3!A:B,2,0)</f>
        <v>Uscite correnti</v>
      </c>
      <c r="B6" s="17" t="str">
        <f>VLOOKUP(C6,Tabelle2!A:B,2,0)</f>
        <v>Servizi Diversi</v>
      </c>
      <c r="C6" s="46" t="s">
        <v>27</v>
      </c>
      <c r="D6" s="23">
        <v>2022</v>
      </c>
      <c r="E6" s="25">
        <v>486</v>
      </c>
      <c r="F6" s="14">
        <v>44841</v>
      </c>
      <c r="G6" s="15" t="s">
        <v>56</v>
      </c>
      <c r="H6" s="16">
        <v>65.819999999999993</v>
      </c>
      <c r="I6" s="16">
        <v>0</v>
      </c>
      <c r="J6" s="18">
        <f t="shared" ref="J6:J60" si="0">H6+I6</f>
        <v>65.819999999999993</v>
      </c>
      <c r="K6" s="9"/>
      <c r="L6" s="41"/>
    </row>
    <row r="7" spans="1:12" ht="15" customHeight="1" x14ac:dyDescent="0.25">
      <c r="A7" s="17" t="str">
        <f>VLOOKUP(B7,Tabelle3!A:B,2,0)</f>
        <v>Uscite correnti</v>
      </c>
      <c r="B7" s="17" t="str">
        <f>VLOOKUP(C6,Tabelle2!A:B,2,0)</f>
        <v>Servizi Diversi</v>
      </c>
      <c r="C7" s="47" t="s">
        <v>22</v>
      </c>
      <c r="D7" s="23">
        <v>2022</v>
      </c>
      <c r="E7" s="25">
        <v>485</v>
      </c>
      <c r="F7" s="14">
        <v>44841</v>
      </c>
      <c r="G7" s="15" t="s">
        <v>56</v>
      </c>
      <c r="H7" s="16">
        <v>85.66</v>
      </c>
      <c r="I7" s="16">
        <v>0</v>
      </c>
      <c r="J7" s="18">
        <f t="shared" si="0"/>
        <v>85.66</v>
      </c>
      <c r="K7" s="9"/>
      <c r="L7" s="20"/>
    </row>
    <row r="8" spans="1:12" ht="15" customHeight="1" x14ac:dyDescent="0.25">
      <c r="A8" s="17" t="str">
        <f>VLOOKUP(B8,Tabelle3!A:B,2,0)</f>
        <v>Uscite correnti</v>
      </c>
      <c r="B8" s="17" t="str">
        <f>VLOOKUP(C8,Tabelle2!A:B,2,0)</f>
        <v>Acquisti</v>
      </c>
      <c r="C8" s="46" t="s">
        <v>19</v>
      </c>
      <c r="D8" s="23">
        <v>2022</v>
      </c>
      <c r="E8" s="25">
        <v>555</v>
      </c>
      <c r="F8" s="14">
        <v>44865</v>
      </c>
      <c r="G8" s="15" t="s">
        <v>193</v>
      </c>
      <c r="H8" s="16">
        <v>163</v>
      </c>
      <c r="I8" s="16">
        <v>35.86</v>
      </c>
      <c r="J8" s="18">
        <f t="shared" si="0"/>
        <v>198.86</v>
      </c>
      <c r="K8" s="9"/>
      <c r="L8" s="20"/>
    </row>
    <row r="9" spans="1:12" ht="15" customHeight="1" x14ac:dyDescent="0.25">
      <c r="A9" s="17" t="str">
        <f>VLOOKUP(B9,Tabelle3!A:B,2,0)</f>
        <v>Conto capitale</v>
      </c>
      <c r="B9" s="17" t="str">
        <f>VLOOKUP(C9,Tabelle2!A:B,2,0)</f>
        <v>Attrezzature diverse</v>
      </c>
      <c r="C9" s="46" t="s">
        <v>81</v>
      </c>
      <c r="D9" s="23">
        <v>2022</v>
      </c>
      <c r="E9" s="25">
        <v>520</v>
      </c>
      <c r="F9" s="14">
        <v>44859</v>
      </c>
      <c r="G9" s="15" t="s">
        <v>194</v>
      </c>
      <c r="H9" s="16">
        <v>2470</v>
      </c>
      <c r="I9" s="16">
        <v>98.8</v>
      </c>
      <c r="J9" s="18">
        <f t="shared" si="0"/>
        <v>2568.8000000000002</v>
      </c>
      <c r="K9" s="9"/>
      <c r="L9" s="20"/>
    </row>
    <row r="10" spans="1:12" ht="15" customHeight="1" x14ac:dyDescent="0.25">
      <c r="A10" s="17" t="str">
        <f>VLOOKUP(B10,Tabelle3!A:B,2,0)</f>
        <v>Uscite correnti</v>
      </c>
      <c r="B10" s="17" t="str">
        <f>VLOOKUP(C10,Tabelle2!A:B,2,0)</f>
        <v>Utenze</v>
      </c>
      <c r="C10" s="46" t="s">
        <v>191</v>
      </c>
      <c r="D10" s="23">
        <v>2022</v>
      </c>
      <c r="E10" s="25">
        <v>545</v>
      </c>
      <c r="F10" s="14">
        <v>44859</v>
      </c>
      <c r="G10" s="15" t="s">
        <v>187</v>
      </c>
      <c r="H10" s="16">
        <v>588</v>
      </c>
      <c r="I10" s="16">
        <v>129.36000000000001</v>
      </c>
      <c r="J10" s="18">
        <f t="shared" si="0"/>
        <v>717.36</v>
      </c>
      <c r="K10" s="9"/>
      <c r="L10" s="20"/>
    </row>
    <row r="11" spans="1:12" ht="15" customHeight="1" x14ac:dyDescent="0.25">
      <c r="A11" s="17" t="str">
        <f>VLOOKUP(B11,Tabelle3!A:B,2,0)</f>
        <v>Uscite correnti</v>
      </c>
      <c r="B11" s="17" t="str">
        <f>VLOOKUP(C11,Tabelle2!A:B,2,0)</f>
        <v>Servizi Diversi</v>
      </c>
      <c r="C11" s="46" t="s">
        <v>27</v>
      </c>
      <c r="D11" s="23">
        <v>2022</v>
      </c>
      <c r="E11" s="25">
        <v>500</v>
      </c>
      <c r="F11" s="14">
        <v>44859</v>
      </c>
      <c r="G11" s="15" t="s">
        <v>195</v>
      </c>
      <c r="H11" s="16">
        <v>144</v>
      </c>
      <c r="I11" s="16">
        <v>31.68</v>
      </c>
      <c r="J11" s="18">
        <f t="shared" si="0"/>
        <v>175.68</v>
      </c>
      <c r="K11" s="9"/>
      <c r="L11" s="20"/>
    </row>
    <row r="12" spans="1:12" ht="15" customHeight="1" x14ac:dyDescent="0.25">
      <c r="A12" s="17" t="str">
        <f>VLOOKUP(B12,Tabelle3!A:B,2,0)</f>
        <v>Conto capitale</v>
      </c>
      <c r="B12" s="17" t="str">
        <f>VLOOKUP(C12,Tabelle2!A:B,2,0)</f>
        <v>Debiti diversi</v>
      </c>
      <c r="C12" s="46" t="s">
        <v>176</v>
      </c>
      <c r="D12" s="23">
        <v>2022</v>
      </c>
      <c r="E12" s="25">
        <v>487</v>
      </c>
      <c r="F12" s="14">
        <v>44851</v>
      </c>
      <c r="G12" s="15" t="s">
        <v>57</v>
      </c>
      <c r="H12" s="16">
        <v>15738.53</v>
      </c>
      <c r="I12" s="16">
        <v>0</v>
      </c>
      <c r="J12" s="18">
        <f t="shared" si="0"/>
        <v>15738.53</v>
      </c>
      <c r="K12" s="9"/>
      <c r="L12" s="20"/>
    </row>
    <row r="13" spans="1:12" ht="15" customHeight="1" x14ac:dyDescent="0.25">
      <c r="A13" s="17" t="str">
        <f>VLOOKUP(B13,Tabelle3!A:B,2,0)</f>
        <v>Uscite correnti</v>
      </c>
      <c r="B13" s="17" t="str">
        <f>VLOOKUP(C13,Tabelle2!A:B,2,0)</f>
        <v>Oneri diversi di gestione</v>
      </c>
      <c r="C13" s="46" t="s">
        <v>24</v>
      </c>
      <c r="D13" s="23">
        <v>2022</v>
      </c>
      <c r="E13" s="25">
        <v>499</v>
      </c>
      <c r="F13" s="14">
        <v>44859</v>
      </c>
      <c r="G13" s="15" t="s">
        <v>183</v>
      </c>
      <c r="H13" s="16">
        <v>189</v>
      </c>
      <c r="I13" s="16">
        <v>0</v>
      </c>
      <c r="J13" s="18">
        <f t="shared" si="0"/>
        <v>189</v>
      </c>
      <c r="K13" s="9"/>
      <c r="L13" s="20"/>
    </row>
    <row r="14" spans="1:12" ht="15" customHeight="1" x14ac:dyDescent="0.25">
      <c r="A14" s="17" t="str">
        <f>VLOOKUP(B14,Tabelle3!A:B,2,0)</f>
        <v>Uscite correnti</v>
      </c>
      <c r="B14" s="17" t="str">
        <f>VLOOKUP(C14,Tabelle2!A:B,2,0)</f>
        <v>Acquisti</v>
      </c>
      <c r="C14" s="46" t="s">
        <v>62</v>
      </c>
      <c r="D14" s="23">
        <v>2022</v>
      </c>
      <c r="E14" s="25">
        <v>507</v>
      </c>
      <c r="F14" s="14">
        <v>44859</v>
      </c>
      <c r="G14" s="15" t="s">
        <v>46</v>
      </c>
      <c r="H14" s="16">
        <v>2469.87</v>
      </c>
      <c r="I14" s="16">
        <v>543.37</v>
      </c>
      <c r="J14" s="18">
        <f t="shared" si="0"/>
        <v>3013.24</v>
      </c>
      <c r="K14" s="9"/>
      <c r="L14" s="20"/>
    </row>
    <row r="15" spans="1:12" ht="15" customHeight="1" x14ac:dyDescent="0.25">
      <c r="A15" s="17" t="str">
        <f>VLOOKUP(B15,Tabelle3!A:B,2,0)</f>
        <v>Uscite correnti</v>
      </c>
      <c r="B15" s="17" t="str">
        <f>VLOOKUP(C15,Tabelle2!A:B,2,0)</f>
        <v>Utenze</v>
      </c>
      <c r="C15" s="46" t="s">
        <v>31</v>
      </c>
      <c r="D15" s="23">
        <v>2022</v>
      </c>
      <c r="E15" s="25">
        <v>538</v>
      </c>
      <c r="F15" s="14">
        <v>44859</v>
      </c>
      <c r="G15" s="15" t="s">
        <v>32</v>
      </c>
      <c r="H15" s="16">
        <v>45</v>
      </c>
      <c r="I15" s="16">
        <v>9.9</v>
      </c>
      <c r="J15" s="18">
        <f t="shared" si="0"/>
        <v>54.9</v>
      </c>
      <c r="K15" s="9"/>
      <c r="L15" s="20"/>
    </row>
    <row r="16" spans="1:12" ht="15" customHeight="1" x14ac:dyDescent="0.25">
      <c r="A16" s="17" t="str">
        <f>VLOOKUP(B16,Tabelle3!A:B,2,0)</f>
        <v>Conto capitale</v>
      </c>
      <c r="B16" s="17" t="str">
        <f>VLOOKUP(C16,Tabelle2!A:B,2,0)</f>
        <v>Immob. materiali in corso e acconti</v>
      </c>
      <c r="C16" s="46" t="s">
        <v>155</v>
      </c>
      <c r="D16" s="23">
        <v>2022</v>
      </c>
      <c r="E16" s="25">
        <v>488</v>
      </c>
      <c r="F16" s="14">
        <v>44854</v>
      </c>
      <c r="G16" s="15" t="s">
        <v>196</v>
      </c>
      <c r="H16" s="16">
        <v>18822.990000000002</v>
      </c>
      <c r="I16" s="16">
        <v>1882.3</v>
      </c>
      <c r="J16" s="18">
        <f t="shared" si="0"/>
        <v>20705.29</v>
      </c>
      <c r="K16" s="9"/>
      <c r="L16" s="20"/>
    </row>
    <row r="17" spans="1:12" ht="15" customHeight="1" x14ac:dyDescent="0.25">
      <c r="A17" s="17" t="str">
        <f>VLOOKUP(B17,Tabelle3!A:B,2,0)</f>
        <v>Uscite correnti</v>
      </c>
      <c r="B17" s="17" t="str">
        <f>VLOOKUP(C17,Tabelle2!A:B,2,0)</f>
        <v>Manutenzioni</v>
      </c>
      <c r="C17" s="46" t="s">
        <v>26</v>
      </c>
      <c r="D17" s="23">
        <v>2022</v>
      </c>
      <c r="E17" s="25">
        <v>506</v>
      </c>
      <c r="F17" s="14">
        <v>44859</v>
      </c>
      <c r="G17" s="15" t="s">
        <v>186</v>
      </c>
      <c r="H17" s="16">
        <v>679.68</v>
      </c>
      <c r="I17" s="16">
        <v>149.53</v>
      </c>
      <c r="J17" s="18">
        <f t="shared" si="0"/>
        <v>829.20999999999992</v>
      </c>
      <c r="K17" s="9"/>
      <c r="L17" s="20"/>
    </row>
    <row r="18" spans="1:12" ht="15" customHeight="1" x14ac:dyDescent="0.25">
      <c r="A18" s="17" t="str">
        <f>VLOOKUP(B18,Tabelle3!A:B,2,0)</f>
        <v>Uscite correnti</v>
      </c>
      <c r="B18" s="17" t="str">
        <f>VLOOKUP(C18,Tabelle2!A:B,2,0)</f>
        <v>Acquisti</v>
      </c>
      <c r="C18" s="46" t="s">
        <v>133</v>
      </c>
      <c r="D18" s="23">
        <v>2022</v>
      </c>
      <c r="E18" s="25">
        <v>526</v>
      </c>
      <c r="F18" s="14">
        <v>44859</v>
      </c>
      <c r="G18" s="15" t="s">
        <v>145</v>
      </c>
      <c r="H18" s="16">
        <v>333.64</v>
      </c>
      <c r="I18" s="16">
        <v>73.400000000000006</v>
      </c>
      <c r="J18" s="18">
        <f t="shared" si="0"/>
        <v>407.03999999999996</v>
      </c>
      <c r="K18" s="9"/>
      <c r="L18" s="20"/>
    </row>
    <row r="19" spans="1:12" ht="15" customHeight="1" x14ac:dyDescent="0.25">
      <c r="A19" s="17" t="str">
        <f>VLOOKUP(B19,Tabelle3!A:B,2,0)</f>
        <v>Uscite correnti</v>
      </c>
      <c r="B19" s="17" t="str">
        <f>VLOOKUP(C19,Tabelle2!A:B,2,0)</f>
        <v>Acquisti</v>
      </c>
      <c r="C19" s="46" t="s">
        <v>11</v>
      </c>
      <c r="D19" s="23">
        <v>2022</v>
      </c>
      <c r="E19" s="25">
        <v>514</v>
      </c>
      <c r="F19" s="14">
        <v>44859</v>
      </c>
      <c r="G19" s="15" t="s">
        <v>197</v>
      </c>
      <c r="H19" s="16">
        <v>918.85</v>
      </c>
      <c r="I19" s="16">
        <v>202.15</v>
      </c>
      <c r="J19" s="18">
        <f t="shared" si="0"/>
        <v>1121</v>
      </c>
      <c r="K19" s="9"/>
      <c r="L19" s="20"/>
    </row>
    <row r="20" spans="1:12" ht="15" customHeight="1" x14ac:dyDescent="0.25">
      <c r="A20" s="17" t="str">
        <f>VLOOKUP(B20,Tabelle3!A:B,2,0)</f>
        <v>Uscite correnti</v>
      </c>
      <c r="B20" s="17" t="str">
        <f>VLOOKUP(C20,Tabelle2!A:B,2,0)</f>
        <v>Salari e stipendi</v>
      </c>
      <c r="C20" s="42" t="s">
        <v>66</v>
      </c>
      <c r="D20" s="23">
        <v>2022</v>
      </c>
      <c r="E20" s="25">
        <v>497</v>
      </c>
      <c r="F20" s="14">
        <v>44855</v>
      </c>
      <c r="G20" s="15" t="s">
        <v>58</v>
      </c>
      <c r="H20" s="16">
        <v>1037.9000000000001</v>
      </c>
      <c r="I20" s="16">
        <v>0</v>
      </c>
      <c r="J20" s="18">
        <f t="shared" si="0"/>
        <v>1037.9000000000001</v>
      </c>
      <c r="K20" s="9"/>
      <c r="L20" s="20"/>
    </row>
    <row r="21" spans="1:12" ht="15" customHeight="1" x14ac:dyDescent="0.25">
      <c r="A21" s="17" t="str">
        <f>VLOOKUP(B21,Tabelle3!A:B,2,0)</f>
        <v>Uscite correnti</v>
      </c>
      <c r="B21" s="17" t="str">
        <f>VLOOKUP(C21,Tabelle2!A:B,2,0)</f>
        <v>Salari e stipendi</v>
      </c>
      <c r="C21" s="42" t="s">
        <v>66</v>
      </c>
      <c r="D21" s="23">
        <v>2022</v>
      </c>
      <c r="E21" s="25">
        <v>497</v>
      </c>
      <c r="F21" s="14">
        <v>44855</v>
      </c>
      <c r="G21" s="15" t="s">
        <v>58</v>
      </c>
      <c r="H21" s="16">
        <v>207927.45</v>
      </c>
      <c r="I21" s="16">
        <v>0</v>
      </c>
      <c r="J21" s="18">
        <f t="shared" si="0"/>
        <v>207927.45</v>
      </c>
      <c r="K21" s="9"/>
      <c r="L21" s="20"/>
    </row>
    <row r="22" spans="1:12" ht="15" customHeight="1" x14ac:dyDescent="0.25">
      <c r="A22" s="17" t="str">
        <f>VLOOKUP(B22,Tabelle3!A:B,2,0)</f>
        <v>Conto capitale</v>
      </c>
      <c r="B22" s="17" t="str">
        <f>VLOOKUP(C22,Tabelle2!A:B,2,0)</f>
        <v>Debiti diversi</v>
      </c>
      <c r="C22" s="42" t="s">
        <v>163</v>
      </c>
      <c r="D22" s="23">
        <v>2022</v>
      </c>
      <c r="E22" s="25">
        <v>492</v>
      </c>
      <c r="F22" s="14">
        <v>44855</v>
      </c>
      <c r="G22" s="15" t="s">
        <v>59</v>
      </c>
      <c r="H22" s="16">
        <v>59.88</v>
      </c>
      <c r="I22" s="16">
        <v>0</v>
      </c>
      <c r="J22" s="18">
        <f t="shared" si="0"/>
        <v>59.88</v>
      </c>
      <c r="K22" s="9"/>
      <c r="L22" s="20"/>
    </row>
    <row r="23" spans="1:12" ht="15" customHeight="1" x14ac:dyDescent="0.25">
      <c r="A23" s="17" t="str">
        <f>VLOOKUP(B23,Tabelle3!A:B,2,0)</f>
        <v>Conto capitale</v>
      </c>
      <c r="B23" s="17" t="str">
        <f>VLOOKUP(C23,Tabelle2!A:B,2,0)</f>
        <v>Debiti diversi</v>
      </c>
      <c r="C23" s="42" t="s">
        <v>163</v>
      </c>
      <c r="D23" s="23">
        <v>2022</v>
      </c>
      <c r="E23" s="25">
        <v>494</v>
      </c>
      <c r="F23" s="14">
        <v>44855</v>
      </c>
      <c r="G23" s="15" t="s">
        <v>167</v>
      </c>
      <c r="H23" s="16">
        <v>228.44</v>
      </c>
      <c r="I23" s="16">
        <v>0</v>
      </c>
      <c r="J23" s="18">
        <f t="shared" si="0"/>
        <v>228.44</v>
      </c>
      <c r="K23" s="9"/>
      <c r="L23" s="20"/>
    </row>
    <row r="24" spans="1:12" ht="15" customHeight="1" x14ac:dyDescent="0.25">
      <c r="A24" s="17" t="str">
        <f>VLOOKUP(B24,Tabelle3!A:B,2,0)</f>
        <v>Conto capitale</v>
      </c>
      <c r="B24" s="17" t="str">
        <f>VLOOKUP(C24,Tabelle2!A:B,2,0)</f>
        <v>Debiti diversi</v>
      </c>
      <c r="C24" s="42" t="s">
        <v>163</v>
      </c>
      <c r="D24" s="23">
        <v>2022</v>
      </c>
      <c r="E24" s="25">
        <v>495</v>
      </c>
      <c r="F24" s="14">
        <v>44855</v>
      </c>
      <c r="G24" s="15" t="s">
        <v>60</v>
      </c>
      <c r="H24" s="16">
        <v>36.4</v>
      </c>
      <c r="I24" s="16">
        <v>0</v>
      </c>
      <c r="J24" s="18">
        <f t="shared" si="0"/>
        <v>36.4</v>
      </c>
      <c r="K24" s="9"/>
      <c r="L24" s="20"/>
    </row>
    <row r="25" spans="1:12" ht="15" customHeight="1" x14ac:dyDescent="0.25">
      <c r="A25" s="17" t="str">
        <f>VLOOKUP(B25,Tabelle3!A:B,2,0)</f>
        <v>Conto capitale</v>
      </c>
      <c r="B25" s="17" t="str">
        <f>VLOOKUP(C25,Tabelle2!A:B,2,0)</f>
        <v>Debiti diversi</v>
      </c>
      <c r="C25" s="42" t="s">
        <v>163</v>
      </c>
      <c r="D25" s="23">
        <v>2022</v>
      </c>
      <c r="E25" s="25">
        <v>491</v>
      </c>
      <c r="F25" s="14">
        <v>44855</v>
      </c>
      <c r="G25" s="15" t="s">
        <v>108</v>
      </c>
      <c r="H25" s="16">
        <v>55.01</v>
      </c>
      <c r="I25" s="16">
        <v>0</v>
      </c>
      <c r="J25" s="18">
        <f t="shared" si="0"/>
        <v>55.01</v>
      </c>
      <c r="K25" s="9"/>
      <c r="L25" s="20"/>
    </row>
    <row r="26" spans="1:12" ht="15" customHeight="1" x14ac:dyDescent="0.25">
      <c r="A26" s="17" t="str">
        <f>VLOOKUP(B26,Tabelle3!A:B,2,0)</f>
        <v>Uscite correnti</v>
      </c>
      <c r="B26" s="17" t="str">
        <f>VLOOKUP(C26,Tabelle2!A:B,2,0)</f>
        <v>Altri costi personale</v>
      </c>
      <c r="C26" s="42" t="s">
        <v>113</v>
      </c>
      <c r="D26" s="23">
        <v>2022</v>
      </c>
      <c r="E26" s="25">
        <v>496</v>
      </c>
      <c r="F26" s="14">
        <v>44855</v>
      </c>
      <c r="G26" s="15" t="s">
        <v>61</v>
      </c>
      <c r="H26" s="16">
        <v>985.8</v>
      </c>
      <c r="I26" s="16">
        <v>0</v>
      </c>
      <c r="J26" s="18">
        <f t="shared" si="0"/>
        <v>985.8</v>
      </c>
      <c r="K26" s="9"/>
      <c r="L26" s="20"/>
    </row>
    <row r="27" spans="1:12" ht="15" customHeight="1" x14ac:dyDescent="0.25">
      <c r="A27" s="17" t="str">
        <f>VLOOKUP(B27,Tabelle3!A:B,2,0)</f>
        <v>Conto capitale</v>
      </c>
      <c r="B27" s="17" t="str">
        <f>VLOOKUP(C27,Tabelle2!A:B,2,0)</f>
        <v>Debiti diversi</v>
      </c>
      <c r="C27" s="43" t="s">
        <v>192</v>
      </c>
      <c r="D27" s="23">
        <v>2022</v>
      </c>
      <c r="E27" s="25">
        <v>493</v>
      </c>
      <c r="F27" s="14">
        <v>44855</v>
      </c>
      <c r="G27" s="15" t="s">
        <v>57</v>
      </c>
      <c r="H27" s="16">
        <v>125708.67</v>
      </c>
      <c r="I27" s="16">
        <v>0</v>
      </c>
      <c r="J27" s="18">
        <f t="shared" si="0"/>
        <v>125708.67</v>
      </c>
      <c r="K27" s="9"/>
      <c r="L27" s="20"/>
    </row>
    <row r="28" spans="1:12" ht="15" customHeight="1" x14ac:dyDescent="0.25">
      <c r="A28" s="17" t="str">
        <f>VLOOKUP(B28,Tabelle3!A:B,2,0)</f>
        <v>Uscite correnti</v>
      </c>
      <c r="B28" s="17" t="str">
        <f>VLOOKUP(C28,Tabelle2!A:B,2,0)</f>
        <v>Acquisti</v>
      </c>
      <c r="C28" s="46" t="s">
        <v>11</v>
      </c>
      <c r="D28" s="23">
        <v>2022</v>
      </c>
      <c r="E28" s="25">
        <v>501</v>
      </c>
      <c r="F28" s="14">
        <v>44859</v>
      </c>
      <c r="G28" s="15" t="s">
        <v>198</v>
      </c>
      <c r="H28" s="16">
        <v>402.75</v>
      </c>
      <c r="I28" s="16">
        <v>88.61</v>
      </c>
      <c r="J28" s="18">
        <f t="shared" si="0"/>
        <v>491.36</v>
      </c>
      <c r="K28" s="9"/>
      <c r="L28" s="20"/>
    </row>
    <row r="29" spans="1:12" ht="15" customHeight="1" x14ac:dyDescent="0.25">
      <c r="A29" s="17" t="str">
        <f>VLOOKUP(B29,Tabelle3!A:B,2,0)</f>
        <v>Uscite correnti</v>
      </c>
      <c r="B29" s="17" t="str">
        <f>VLOOKUP(C29,Tabelle2!A:B,2,0)</f>
        <v>Manutenzioni</v>
      </c>
      <c r="C29" s="46" t="s">
        <v>26</v>
      </c>
      <c r="D29" s="23">
        <v>2022</v>
      </c>
      <c r="E29" s="25">
        <v>506</v>
      </c>
      <c r="F29" s="14">
        <v>44859</v>
      </c>
      <c r="G29" s="15" t="s">
        <v>186</v>
      </c>
      <c r="H29" s="16">
        <v>3102.15</v>
      </c>
      <c r="I29" s="16">
        <v>682.47</v>
      </c>
      <c r="J29" s="18">
        <f t="shared" si="0"/>
        <v>3784.62</v>
      </c>
      <c r="K29" s="9"/>
      <c r="L29" s="20"/>
    </row>
    <row r="30" spans="1:12" ht="15" customHeight="1" x14ac:dyDescent="0.25">
      <c r="A30" s="17" t="str">
        <f>VLOOKUP(B30,Tabelle3!A:B,2,0)</f>
        <v>Uscite correnti</v>
      </c>
      <c r="B30" s="17" t="str">
        <f>VLOOKUP(C30,Tabelle2!A:B,2,0)</f>
        <v>Servizi Diversi</v>
      </c>
      <c r="C30" s="46" t="s">
        <v>28</v>
      </c>
      <c r="D30" s="23">
        <v>2022</v>
      </c>
      <c r="E30" s="25">
        <v>530</v>
      </c>
      <c r="F30" s="14">
        <v>44859</v>
      </c>
      <c r="G30" s="15" t="s">
        <v>199</v>
      </c>
      <c r="H30" s="16">
        <v>68.3</v>
      </c>
      <c r="I30" s="16">
        <v>0</v>
      </c>
      <c r="J30" s="18">
        <f t="shared" si="0"/>
        <v>68.3</v>
      </c>
      <c r="K30" s="9"/>
      <c r="L30" s="20"/>
    </row>
    <row r="31" spans="1:12" ht="15" customHeight="1" x14ac:dyDescent="0.25">
      <c r="A31" s="17" t="str">
        <f>VLOOKUP(B31,Tabelle3!A:B,2,0)</f>
        <v>Uscite correnti</v>
      </c>
      <c r="B31" s="17" t="str">
        <f>VLOOKUP(C31,Tabelle2!A:B,2,0)</f>
        <v>Manutenzioni</v>
      </c>
      <c r="C31" s="46" t="s">
        <v>63</v>
      </c>
      <c r="D31" s="23">
        <v>2022</v>
      </c>
      <c r="E31" s="25">
        <v>532</v>
      </c>
      <c r="F31" s="14">
        <v>44859</v>
      </c>
      <c r="G31" s="15" t="s">
        <v>144</v>
      </c>
      <c r="H31" s="16">
        <v>92</v>
      </c>
      <c r="I31" s="16">
        <v>20.239999999999998</v>
      </c>
      <c r="J31" s="18">
        <f t="shared" si="0"/>
        <v>112.24</v>
      </c>
      <c r="K31" s="9"/>
      <c r="L31" s="20"/>
    </row>
    <row r="32" spans="1:12" ht="15" customHeight="1" x14ac:dyDescent="0.25">
      <c r="A32" s="17" t="str">
        <f>VLOOKUP(B32,Tabelle3!A:B,2,0)</f>
        <v>Conto capitale</v>
      </c>
      <c r="B32" s="17" t="str">
        <f>VLOOKUP(C32,Tabelle2!A:B,2,0)</f>
        <v>Immob. materiali in corso e acconti</v>
      </c>
      <c r="C32" s="46" t="s">
        <v>155</v>
      </c>
      <c r="D32" s="23">
        <v>2022</v>
      </c>
      <c r="E32" s="25">
        <v>490</v>
      </c>
      <c r="F32" s="14">
        <v>44854</v>
      </c>
      <c r="G32" s="15" t="s">
        <v>200</v>
      </c>
      <c r="H32" s="16">
        <v>16737</v>
      </c>
      <c r="I32" s="16">
        <v>1673.7</v>
      </c>
      <c r="J32" s="18">
        <f t="shared" si="0"/>
        <v>18410.7</v>
      </c>
      <c r="K32" s="9"/>
      <c r="L32" s="20"/>
    </row>
    <row r="33" spans="1:12" ht="15" customHeight="1" x14ac:dyDescent="0.25">
      <c r="A33" s="17" t="str">
        <f>VLOOKUP(B33,Tabelle3!A:B,2,0)</f>
        <v>Uscite correnti</v>
      </c>
      <c r="B33" s="17" t="str">
        <f>VLOOKUP(C33,Tabelle2!A:B,2,0)</f>
        <v>Manutenzioni</v>
      </c>
      <c r="C33" s="46" t="s">
        <v>128</v>
      </c>
      <c r="D33" s="23">
        <v>2022</v>
      </c>
      <c r="E33" s="25">
        <v>549</v>
      </c>
      <c r="F33" s="14">
        <v>44859</v>
      </c>
      <c r="G33" s="15" t="s">
        <v>152</v>
      </c>
      <c r="H33" s="16">
        <v>2065.14</v>
      </c>
      <c r="I33" s="16">
        <v>454.33</v>
      </c>
      <c r="J33" s="18">
        <f t="shared" si="0"/>
        <v>2519.4699999999998</v>
      </c>
      <c r="K33" s="9"/>
      <c r="L33" s="20"/>
    </row>
    <row r="34" spans="1:12" ht="15" customHeight="1" x14ac:dyDescent="0.25">
      <c r="A34" s="17" t="str">
        <f>VLOOKUP(B34,Tabelle3!A:B,2,0)</f>
        <v>Conto capitale</v>
      </c>
      <c r="B34" s="17" t="str">
        <f>VLOOKUP(C34,Tabelle2!A:B,2,0)</f>
        <v>Immob. materiali in corso e acconti</v>
      </c>
      <c r="C34" s="46" t="s">
        <v>155</v>
      </c>
      <c r="D34" s="23">
        <v>2022</v>
      </c>
      <c r="E34" s="25">
        <v>512</v>
      </c>
      <c r="F34" s="14">
        <v>44859</v>
      </c>
      <c r="G34" s="15" t="s">
        <v>201</v>
      </c>
      <c r="H34" s="16">
        <v>36561.5</v>
      </c>
      <c r="I34" s="16">
        <v>8043.53</v>
      </c>
      <c r="J34" s="18">
        <f t="shared" si="0"/>
        <v>44605.03</v>
      </c>
      <c r="K34" s="9"/>
      <c r="L34" s="20"/>
    </row>
    <row r="35" spans="1:12" ht="15" customHeight="1" x14ac:dyDescent="0.25">
      <c r="A35" s="17" t="str">
        <f>VLOOKUP(B35,Tabelle3!A:B,2,0)</f>
        <v>Uscite correnti</v>
      </c>
      <c r="B35" s="17" t="str">
        <f>VLOOKUP(C35,Tabelle2!A:B,2,0)</f>
        <v>Utenze</v>
      </c>
      <c r="C35" s="46" t="s">
        <v>23</v>
      </c>
      <c r="D35" s="23">
        <v>2022</v>
      </c>
      <c r="E35" s="25">
        <v>498</v>
      </c>
      <c r="F35" s="14">
        <v>44859</v>
      </c>
      <c r="G35" s="15" t="s">
        <v>47</v>
      </c>
      <c r="H35" s="16">
        <v>17107.77</v>
      </c>
      <c r="I35" s="16">
        <v>3763.71</v>
      </c>
      <c r="J35" s="18">
        <f t="shared" si="0"/>
        <v>20871.48</v>
      </c>
      <c r="K35" s="9"/>
      <c r="L35" s="20"/>
    </row>
    <row r="36" spans="1:12" ht="15" customHeight="1" x14ac:dyDescent="0.25">
      <c r="A36" s="17" t="str">
        <f>VLOOKUP(B36,Tabelle3!A:B,2,0)</f>
        <v>Conto capitale</v>
      </c>
      <c r="B36" s="17" t="str">
        <f>VLOOKUP(C36,Tabelle2!A:B,2,0)</f>
        <v>Immob. materiali in corso e acconti</v>
      </c>
      <c r="C36" s="46" t="s">
        <v>155</v>
      </c>
      <c r="D36" s="23">
        <v>2022</v>
      </c>
      <c r="E36" s="25">
        <v>548</v>
      </c>
      <c r="F36" s="14">
        <v>44859</v>
      </c>
      <c r="G36" s="15" t="s">
        <v>152</v>
      </c>
      <c r="H36" s="16">
        <v>18565.05</v>
      </c>
      <c r="I36" s="16">
        <v>4084.31</v>
      </c>
      <c r="J36" s="18">
        <f t="shared" si="0"/>
        <v>22649.360000000001</v>
      </c>
      <c r="K36" s="9"/>
      <c r="L36" s="20"/>
    </row>
    <row r="37" spans="1:12" ht="15" customHeight="1" x14ac:dyDescent="0.25">
      <c r="A37" s="17" t="str">
        <f>VLOOKUP(B37,Tabelle3!A:B,2,0)</f>
        <v>Uscite correnti</v>
      </c>
      <c r="B37" s="17" t="str">
        <f>VLOOKUP(C37,Tabelle2!A:B,2,0)</f>
        <v>Acquisti</v>
      </c>
      <c r="C37" s="46" t="s">
        <v>17</v>
      </c>
      <c r="D37" s="23">
        <v>2022</v>
      </c>
      <c r="E37" s="25">
        <v>519</v>
      </c>
      <c r="F37" s="14">
        <v>44859</v>
      </c>
      <c r="G37" s="15" t="s">
        <v>142</v>
      </c>
      <c r="H37" s="16">
        <v>918.97</v>
      </c>
      <c r="I37" s="16">
        <v>76.760000000000005</v>
      </c>
      <c r="J37" s="18">
        <f t="shared" si="0"/>
        <v>995.73</v>
      </c>
      <c r="K37" s="9"/>
      <c r="L37" s="20"/>
    </row>
    <row r="38" spans="1:12" ht="15" customHeight="1" x14ac:dyDescent="0.25">
      <c r="A38" s="17" t="str">
        <f>VLOOKUP(B38,Tabelle3!A:B,2,0)</f>
        <v>Uscite correnti</v>
      </c>
      <c r="B38" s="17" t="str">
        <f>VLOOKUP(C38,Tabelle2!A:B,2,0)</f>
        <v>Manutenzioni</v>
      </c>
      <c r="C38" s="46" t="s">
        <v>128</v>
      </c>
      <c r="D38" s="23">
        <v>2022</v>
      </c>
      <c r="E38" s="25">
        <v>535</v>
      </c>
      <c r="F38" s="14">
        <v>44859</v>
      </c>
      <c r="G38" s="15" t="s">
        <v>202</v>
      </c>
      <c r="H38" s="16">
        <v>547.70000000000005</v>
      </c>
      <c r="I38" s="16">
        <v>120.49</v>
      </c>
      <c r="J38" s="18">
        <f t="shared" si="0"/>
        <v>668.19</v>
      </c>
      <c r="K38" s="9"/>
      <c r="L38" s="20"/>
    </row>
    <row r="39" spans="1:12" ht="15" customHeight="1" x14ac:dyDescent="0.25">
      <c r="A39" s="17" t="str">
        <f>VLOOKUP(B39,Tabelle3!A:B,2,0)</f>
        <v>Uscite correnti</v>
      </c>
      <c r="B39" s="17" t="str">
        <f>VLOOKUP(C39,Tabelle2!A:B,2,0)</f>
        <v>Manutenzioni</v>
      </c>
      <c r="C39" s="46" t="s">
        <v>52</v>
      </c>
      <c r="D39" s="23">
        <v>2022</v>
      </c>
      <c r="E39" s="25">
        <v>502</v>
      </c>
      <c r="F39" s="14">
        <v>44859</v>
      </c>
      <c r="G39" s="15" t="s">
        <v>88</v>
      </c>
      <c r="H39" s="16">
        <v>495.5</v>
      </c>
      <c r="I39" s="16">
        <v>109.01</v>
      </c>
      <c r="J39" s="18">
        <f t="shared" si="0"/>
        <v>604.51</v>
      </c>
      <c r="K39" s="9"/>
      <c r="L39" s="20"/>
    </row>
    <row r="40" spans="1:12" ht="15" customHeight="1" x14ac:dyDescent="0.25">
      <c r="A40" s="17" t="str">
        <f>VLOOKUP(B40,Tabelle3!A:B,2,0)</f>
        <v>Uscite correnti</v>
      </c>
      <c r="B40" s="17" t="str">
        <f>VLOOKUP(C40,Tabelle2!A:B,2,0)</f>
        <v>Acquisti</v>
      </c>
      <c r="C40" s="46" t="s">
        <v>11</v>
      </c>
      <c r="D40" s="23">
        <v>2022</v>
      </c>
      <c r="E40" s="25">
        <v>516</v>
      </c>
      <c r="F40" s="14">
        <v>44859</v>
      </c>
      <c r="G40" s="15" t="s">
        <v>181</v>
      </c>
      <c r="H40" s="16">
        <v>231.16</v>
      </c>
      <c r="I40" s="16">
        <v>50.86</v>
      </c>
      <c r="J40" s="18">
        <f t="shared" si="0"/>
        <v>282.02</v>
      </c>
      <c r="K40" s="9"/>
      <c r="L40" s="20"/>
    </row>
    <row r="41" spans="1:12" ht="15" customHeight="1" x14ac:dyDescent="0.25">
      <c r="A41" s="17" t="str">
        <f>VLOOKUP(B41,Tabelle3!A:B,2,0)</f>
        <v>Uscite correnti</v>
      </c>
      <c r="B41" s="17" t="str">
        <f>VLOOKUP(C41,Tabelle2!A:B,2,0)</f>
        <v>Acquisti</v>
      </c>
      <c r="C41" s="46" t="s">
        <v>19</v>
      </c>
      <c r="D41" s="23">
        <v>2022</v>
      </c>
      <c r="E41" s="25">
        <v>517</v>
      </c>
      <c r="F41" s="14">
        <v>44859</v>
      </c>
      <c r="G41" s="15" t="s">
        <v>181</v>
      </c>
      <c r="H41" s="16">
        <v>352.85</v>
      </c>
      <c r="I41" s="16">
        <v>77.63</v>
      </c>
      <c r="J41" s="18">
        <f t="shared" si="0"/>
        <v>430.48</v>
      </c>
      <c r="K41" s="9"/>
      <c r="L41" s="20"/>
    </row>
    <row r="42" spans="1:12" ht="15" customHeight="1" x14ac:dyDescent="0.25">
      <c r="A42" s="17" t="str">
        <f>VLOOKUP(B42,Tabelle3!A:B,2,0)</f>
        <v>Uscite correnti</v>
      </c>
      <c r="B42" s="17" t="str">
        <f>VLOOKUP(C42,Tabelle2!A:B,2,0)</f>
        <v>Acquisti</v>
      </c>
      <c r="C42" s="46" t="s">
        <v>19</v>
      </c>
      <c r="D42" s="23">
        <v>2022</v>
      </c>
      <c r="E42" s="25">
        <v>518</v>
      </c>
      <c r="F42" s="14">
        <v>44859</v>
      </c>
      <c r="G42" s="15" t="s">
        <v>181</v>
      </c>
      <c r="H42" s="16">
        <v>582.64</v>
      </c>
      <c r="I42" s="16">
        <v>33.79</v>
      </c>
      <c r="J42" s="18">
        <f t="shared" si="0"/>
        <v>616.42999999999995</v>
      </c>
      <c r="K42" s="9"/>
      <c r="L42" s="20"/>
    </row>
    <row r="43" spans="1:12" ht="15" customHeight="1" x14ac:dyDescent="0.25">
      <c r="A43" s="17" t="str">
        <f>VLOOKUP(B43,Tabelle3!A:B,2,0)</f>
        <v>Uscite correnti</v>
      </c>
      <c r="B43" s="17" t="str">
        <f>VLOOKUP(C43,Tabelle2!A:B,2,0)</f>
        <v>Acquisti</v>
      </c>
      <c r="C43" s="46" t="s">
        <v>17</v>
      </c>
      <c r="D43" s="23">
        <v>2022</v>
      </c>
      <c r="E43" s="25">
        <v>505</v>
      </c>
      <c r="F43" s="14">
        <v>44859</v>
      </c>
      <c r="G43" s="15" t="s">
        <v>185</v>
      </c>
      <c r="H43" s="16">
        <v>114.75</v>
      </c>
      <c r="I43" s="16">
        <v>11.48</v>
      </c>
      <c r="J43" s="18">
        <f t="shared" si="0"/>
        <v>126.23</v>
      </c>
      <c r="K43" s="9"/>
      <c r="L43" s="20"/>
    </row>
    <row r="44" spans="1:12" ht="15" customHeight="1" x14ac:dyDescent="0.25">
      <c r="A44" s="17" t="str">
        <f>VLOOKUP(B44,Tabelle3!A:B,2,0)</f>
        <v>Conto capitale</v>
      </c>
      <c r="B44" s="17" t="str">
        <f>VLOOKUP(C44,Tabelle2!A:B,2,0)</f>
        <v>Crediti diversi</v>
      </c>
      <c r="C44" s="46" t="s">
        <v>53</v>
      </c>
      <c r="D44" s="23">
        <v>2022</v>
      </c>
      <c r="E44" s="25">
        <v>513</v>
      </c>
      <c r="F44" s="14">
        <v>44859</v>
      </c>
      <c r="G44" s="15" t="s">
        <v>36</v>
      </c>
      <c r="H44" s="16">
        <v>432.21</v>
      </c>
      <c r="I44" s="16">
        <v>45.15</v>
      </c>
      <c r="J44" s="18">
        <f t="shared" si="0"/>
        <v>477.35999999999996</v>
      </c>
      <c r="K44" s="9"/>
      <c r="L44" s="20"/>
    </row>
    <row r="45" spans="1:12" ht="15" customHeight="1" x14ac:dyDescent="0.25">
      <c r="A45" s="17" t="str">
        <f>VLOOKUP(B45,Tabelle3!A:B,2,0)</f>
        <v>Uscite correnti</v>
      </c>
      <c r="B45" s="17" t="str">
        <f>VLOOKUP(C45,Tabelle2!A:B,2,0)</f>
        <v>Acquisti</v>
      </c>
      <c r="C45" s="46" t="s">
        <v>19</v>
      </c>
      <c r="D45" s="23">
        <v>2022</v>
      </c>
      <c r="E45" s="25">
        <v>525</v>
      </c>
      <c r="F45" s="14">
        <v>44859</v>
      </c>
      <c r="G45" s="15" t="s">
        <v>203</v>
      </c>
      <c r="H45" s="16">
        <v>886.33</v>
      </c>
      <c r="I45" s="16">
        <v>194.99</v>
      </c>
      <c r="J45" s="18">
        <f t="shared" si="0"/>
        <v>1081.3200000000002</v>
      </c>
      <c r="K45" s="9"/>
      <c r="L45" s="20"/>
    </row>
    <row r="46" spans="1:12" ht="15" customHeight="1" x14ac:dyDescent="0.25">
      <c r="A46" s="17" t="str">
        <f>VLOOKUP(B46,Tabelle3!A:B,2,0)</f>
        <v>Uscite correnti</v>
      </c>
      <c r="B46" s="17" t="str">
        <f>VLOOKUP(C46,Tabelle2!A:B,2,0)</f>
        <v>Acquisti</v>
      </c>
      <c r="C46" s="46" t="s">
        <v>11</v>
      </c>
      <c r="D46" s="23">
        <v>2022</v>
      </c>
      <c r="E46" s="25">
        <v>524</v>
      </c>
      <c r="F46" s="14">
        <v>44859</v>
      </c>
      <c r="G46" s="15" t="s">
        <v>204</v>
      </c>
      <c r="H46" s="16">
        <v>325.05</v>
      </c>
      <c r="I46" s="16">
        <v>71.510000000000005</v>
      </c>
      <c r="J46" s="18">
        <f t="shared" si="0"/>
        <v>396.56</v>
      </c>
      <c r="K46" s="9"/>
      <c r="L46" s="20"/>
    </row>
    <row r="47" spans="1:12" ht="15" customHeight="1" x14ac:dyDescent="0.25">
      <c r="A47" s="17" t="str">
        <f>VLOOKUP(B47,Tabelle3!A:B,2,0)</f>
        <v>Uscite correnti</v>
      </c>
      <c r="B47" s="17" t="str">
        <f>VLOOKUP(C47,Tabelle2!A:B,2,0)</f>
        <v>Acquisti</v>
      </c>
      <c r="C47" s="46" t="s">
        <v>14</v>
      </c>
      <c r="D47" s="23">
        <v>2022</v>
      </c>
      <c r="E47" s="25">
        <v>522</v>
      </c>
      <c r="F47" s="14">
        <v>44859</v>
      </c>
      <c r="G47" s="15" t="s">
        <v>205</v>
      </c>
      <c r="H47" s="16">
        <v>65.98</v>
      </c>
      <c r="I47" s="16">
        <v>14.52</v>
      </c>
      <c r="J47" s="18">
        <f t="shared" si="0"/>
        <v>80.5</v>
      </c>
      <c r="K47" s="9"/>
      <c r="L47" s="20"/>
    </row>
    <row r="48" spans="1:12" ht="15" customHeight="1" x14ac:dyDescent="0.25">
      <c r="A48" s="17" t="str">
        <f>VLOOKUP(B48,Tabelle3!A:B,2,0)</f>
        <v>Uscite correnti</v>
      </c>
      <c r="B48" s="17" t="str">
        <f>VLOOKUP(C48,Tabelle2!A:B,2,0)</f>
        <v>Acquisti</v>
      </c>
      <c r="C48" s="46" t="s">
        <v>17</v>
      </c>
      <c r="D48" s="23">
        <v>2022</v>
      </c>
      <c r="E48" s="25">
        <v>536</v>
      </c>
      <c r="F48" s="14">
        <v>44859</v>
      </c>
      <c r="G48" s="15" t="s">
        <v>153</v>
      </c>
      <c r="H48" s="16">
        <v>768.31</v>
      </c>
      <c r="I48" s="16">
        <v>65.790000000000006</v>
      </c>
      <c r="J48" s="18">
        <f t="shared" si="0"/>
        <v>834.09999999999991</v>
      </c>
      <c r="K48" s="9"/>
      <c r="L48" s="20"/>
    </row>
    <row r="49" spans="1:12" ht="15" customHeight="1" x14ac:dyDescent="0.25">
      <c r="A49" s="17" t="str">
        <f>VLOOKUP(B49,Tabelle3!A:B,2,0)</f>
        <v>Uscite correnti</v>
      </c>
      <c r="B49" s="17" t="str">
        <f>VLOOKUP(C49,Tabelle2!A:B,2,0)</f>
        <v>Manutenzioni</v>
      </c>
      <c r="C49" s="46" t="s">
        <v>26</v>
      </c>
      <c r="D49" s="23">
        <v>2022</v>
      </c>
      <c r="E49" s="25">
        <v>539</v>
      </c>
      <c r="F49" s="14">
        <v>44859</v>
      </c>
      <c r="G49" s="15" t="s">
        <v>206</v>
      </c>
      <c r="H49" s="16">
        <v>3150</v>
      </c>
      <c r="I49" s="16">
        <v>693</v>
      </c>
      <c r="J49" s="18">
        <f t="shared" si="0"/>
        <v>3843</v>
      </c>
      <c r="K49" s="9"/>
      <c r="L49" s="20"/>
    </row>
    <row r="50" spans="1:12" ht="15" customHeight="1" x14ac:dyDescent="0.25">
      <c r="A50" s="17" t="str">
        <f>VLOOKUP(B50,Tabelle3!A:B,2,0)</f>
        <v>Uscite correnti</v>
      </c>
      <c r="B50" s="17" t="str">
        <f>VLOOKUP(C50,Tabelle2!A:B,2,0)</f>
        <v>Manutenzioni</v>
      </c>
      <c r="C50" s="46" t="s">
        <v>26</v>
      </c>
      <c r="D50" s="23">
        <v>2022</v>
      </c>
      <c r="E50" s="25">
        <v>529</v>
      </c>
      <c r="F50" s="14">
        <v>44859</v>
      </c>
      <c r="G50" s="15" t="s">
        <v>207</v>
      </c>
      <c r="H50" s="16">
        <v>7930.13</v>
      </c>
      <c r="I50" s="16">
        <v>1744.63</v>
      </c>
      <c r="J50" s="18">
        <f t="shared" si="0"/>
        <v>9674.76</v>
      </c>
      <c r="K50" s="9"/>
      <c r="L50" s="20"/>
    </row>
    <row r="51" spans="1:12" ht="15" customHeight="1" x14ac:dyDescent="0.25">
      <c r="A51" s="17" t="str">
        <f>VLOOKUP(B51,Tabelle3!A:B,2,0)</f>
        <v>Uscite correnti</v>
      </c>
      <c r="B51" s="17" t="str">
        <f>VLOOKUP(C51,Tabelle2!A:B,2,0)</f>
        <v>Acquisti</v>
      </c>
      <c r="C51" s="46" t="s">
        <v>11</v>
      </c>
      <c r="D51" s="23">
        <v>2022</v>
      </c>
      <c r="E51" s="25">
        <v>510</v>
      </c>
      <c r="F51" s="14">
        <v>44859</v>
      </c>
      <c r="G51" s="15" t="s">
        <v>171</v>
      </c>
      <c r="H51" s="16">
        <v>31.8</v>
      </c>
      <c r="I51" s="16">
        <v>7</v>
      </c>
      <c r="J51" s="18">
        <f t="shared" si="0"/>
        <v>38.799999999999997</v>
      </c>
      <c r="K51" s="9"/>
      <c r="L51" s="20"/>
    </row>
    <row r="52" spans="1:12" ht="15" customHeight="1" x14ac:dyDescent="0.25">
      <c r="A52" s="17" t="str">
        <f>VLOOKUP(B52,Tabelle3!A:B,2,0)</f>
        <v>Uscite correnti</v>
      </c>
      <c r="B52" s="17" t="str">
        <f>VLOOKUP(C52,Tabelle2!A:B,2,0)</f>
        <v>Acquisti</v>
      </c>
      <c r="C52" s="46" t="s">
        <v>19</v>
      </c>
      <c r="D52" s="23">
        <v>2022</v>
      </c>
      <c r="E52" s="25">
        <v>527</v>
      </c>
      <c r="F52" s="14">
        <v>44859</v>
      </c>
      <c r="G52" s="15" t="s">
        <v>37</v>
      </c>
      <c r="H52" s="16">
        <v>16.399999999999999</v>
      </c>
      <c r="I52" s="16">
        <v>3.61</v>
      </c>
      <c r="J52" s="18">
        <f t="shared" si="0"/>
        <v>20.009999999999998</v>
      </c>
      <c r="K52" s="9"/>
      <c r="L52" s="20"/>
    </row>
    <row r="53" spans="1:12" ht="15" customHeight="1" x14ac:dyDescent="0.25">
      <c r="A53" s="17" t="str">
        <f>VLOOKUP(B53,Tabelle3!A:B,2,0)</f>
        <v>Uscite correnti</v>
      </c>
      <c r="B53" s="17" t="str">
        <f>VLOOKUP(C53,Tabelle2!A:B,2,0)</f>
        <v>Acquisti</v>
      </c>
      <c r="C53" s="46" t="s">
        <v>17</v>
      </c>
      <c r="D53" s="23">
        <v>2022</v>
      </c>
      <c r="E53" s="25">
        <v>533</v>
      </c>
      <c r="F53" s="14">
        <v>44859</v>
      </c>
      <c r="G53" s="15" t="s">
        <v>147</v>
      </c>
      <c r="H53" s="16">
        <v>398.4</v>
      </c>
      <c r="I53" s="16">
        <v>86.3</v>
      </c>
      <c r="J53" s="18">
        <f t="shared" si="0"/>
        <v>484.7</v>
      </c>
      <c r="K53" s="9"/>
      <c r="L53" s="20"/>
    </row>
    <row r="54" spans="1:12" ht="15" customHeight="1" x14ac:dyDescent="0.25">
      <c r="A54" s="17" t="str">
        <f>VLOOKUP(B54,Tabelle3!A:B,2,0)</f>
        <v>Conto capitale</v>
      </c>
      <c r="B54" s="17" t="str">
        <f>VLOOKUP(C54,Tabelle2!A:B,2,0)</f>
        <v>Immob. materiali in corso e acconti</v>
      </c>
      <c r="C54" s="46" t="s">
        <v>155</v>
      </c>
      <c r="D54" s="23">
        <v>2022</v>
      </c>
      <c r="E54" s="25">
        <v>489</v>
      </c>
      <c r="F54" s="14">
        <v>44854</v>
      </c>
      <c r="G54" s="15" t="s">
        <v>208</v>
      </c>
      <c r="H54" s="16">
        <v>16156.01</v>
      </c>
      <c r="I54" s="16">
        <v>1615.6</v>
      </c>
      <c r="J54" s="18">
        <f t="shared" si="0"/>
        <v>17771.61</v>
      </c>
      <c r="K54" s="9"/>
      <c r="L54" s="20"/>
    </row>
    <row r="55" spans="1:12" ht="15" customHeight="1" x14ac:dyDescent="0.25">
      <c r="A55" s="17" t="str">
        <f>VLOOKUP(B55,Tabelle3!A:B,2,0)</f>
        <v>Uscite correnti</v>
      </c>
      <c r="B55" s="17" t="str">
        <f>VLOOKUP(C55,Tabelle2!A:B,2,0)</f>
        <v>Acquisti</v>
      </c>
      <c r="C55" s="46" t="s">
        <v>115</v>
      </c>
      <c r="D55" s="23">
        <v>2022</v>
      </c>
      <c r="E55" s="25">
        <v>541</v>
      </c>
      <c r="F55" s="14">
        <v>44859</v>
      </c>
      <c r="G55" s="15" t="s">
        <v>168</v>
      </c>
      <c r="H55" s="16">
        <v>810</v>
      </c>
      <c r="I55" s="16">
        <v>40.5</v>
      </c>
      <c r="J55" s="18">
        <f t="shared" si="0"/>
        <v>850.5</v>
      </c>
      <c r="K55" s="9"/>
      <c r="L55" s="20"/>
    </row>
    <row r="56" spans="1:12" ht="15" customHeight="1" x14ac:dyDescent="0.25">
      <c r="A56" s="17" t="str">
        <f>VLOOKUP(B56,Tabelle3!A:B,2,0)</f>
        <v>Conto capitale</v>
      </c>
      <c r="B56" s="17" t="str">
        <f>VLOOKUP(C56,Tabelle2!A:B,2,0)</f>
        <v>Immob. materiali in corso e acconti</v>
      </c>
      <c r="C56" s="46" t="s">
        <v>155</v>
      </c>
      <c r="D56" s="23">
        <v>2022</v>
      </c>
      <c r="E56" s="25">
        <v>551</v>
      </c>
      <c r="F56" s="14">
        <v>44859</v>
      </c>
      <c r="G56" s="15" t="s">
        <v>180</v>
      </c>
      <c r="H56" s="16">
        <v>891</v>
      </c>
      <c r="I56" s="16">
        <v>196.02</v>
      </c>
      <c r="J56" s="18">
        <f t="shared" si="0"/>
        <v>1087.02</v>
      </c>
      <c r="K56" s="9"/>
      <c r="L56" s="20"/>
    </row>
    <row r="57" spans="1:12" ht="15" customHeight="1" x14ac:dyDescent="0.25">
      <c r="A57" s="17" t="str">
        <f>VLOOKUP(B57,Tabelle3!A:B,2,0)</f>
        <v>Uscite correnti</v>
      </c>
      <c r="B57" s="17" t="str">
        <f>VLOOKUP(C57,Tabelle2!A:B,2,0)</f>
        <v>Acquisti</v>
      </c>
      <c r="C57" s="46" t="s">
        <v>12</v>
      </c>
      <c r="D57" s="23">
        <v>2022</v>
      </c>
      <c r="E57" s="25">
        <v>544</v>
      </c>
      <c r="F57" s="14">
        <v>44859</v>
      </c>
      <c r="G57" s="15" t="s">
        <v>149</v>
      </c>
      <c r="H57" s="16">
        <v>440.36</v>
      </c>
      <c r="I57" s="16">
        <v>94.57</v>
      </c>
      <c r="J57" s="18">
        <f t="shared" si="0"/>
        <v>534.93000000000006</v>
      </c>
      <c r="K57" s="9"/>
      <c r="L57" s="20"/>
    </row>
    <row r="58" spans="1:12" ht="15" customHeight="1" x14ac:dyDescent="0.25">
      <c r="A58" s="17" t="str">
        <f>VLOOKUP(B58,Tabelle3!A:B,2,0)</f>
        <v>Uscite correnti</v>
      </c>
      <c r="B58" s="17" t="str">
        <f>VLOOKUP(C58,Tabelle2!A:B,2,0)</f>
        <v>Acquisti</v>
      </c>
      <c r="C58" s="46" t="s">
        <v>16</v>
      </c>
      <c r="D58" s="23">
        <v>2022</v>
      </c>
      <c r="E58" s="25">
        <v>521</v>
      </c>
      <c r="F58" s="14">
        <v>44859</v>
      </c>
      <c r="G58" s="15" t="s">
        <v>143</v>
      </c>
      <c r="H58" s="16">
        <v>1528.62</v>
      </c>
      <c r="I58" s="16">
        <v>62.29</v>
      </c>
      <c r="J58" s="18">
        <f t="shared" si="0"/>
        <v>1590.9099999999999</v>
      </c>
      <c r="K58" s="9"/>
      <c r="L58" s="20"/>
    </row>
    <row r="59" spans="1:12" ht="15" customHeight="1" x14ac:dyDescent="0.25">
      <c r="A59" s="17" t="str">
        <f>VLOOKUP(B59,Tabelle3!A:B,2,0)</f>
        <v>Uscite correnti</v>
      </c>
      <c r="B59" s="17" t="str">
        <f>VLOOKUP(C59,Tabelle2!A:B,2,0)</f>
        <v>Acquisti</v>
      </c>
      <c r="C59" s="46" t="s">
        <v>18</v>
      </c>
      <c r="D59" s="23">
        <v>2022</v>
      </c>
      <c r="E59" s="25">
        <v>509</v>
      </c>
      <c r="F59" s="14">
        <v>44859</v>
      </c>
      <c r="G59" s="15" t="s">
        <v>148</v>
      </c>
      <c r="H59" s="16">
        <v>3263.68</v>
      </c>
      <c r="I59" s="16">
        <v>167.92</v>
      </c>
      <c r="J59" s="18">
        <f t="shared" si="0"/>
        <v>3431.6</v>
      </c>
      <c r="K59" s="9"/>
      <c r="L59" s="20"/>
    </row>
    <row r="60" spans="1:12" ht="15" customHeight="1" x14ac:dyDescent="0.25">
      <c r="A60" s="17" t="str">
        <f>VLOOKUP(B60,Tabelle3!A:B,2,0)</f>
        <v>Uscite correnti</v>
      </c>
      <c r="B60" s="17" t="str">
        <f>VLOOKUP(C60,Tabelle2!A:B,2,0)</f>
        <v>Servizi Diversi</v>
      </c>
      <c r="C60" s="46" t="s">
        <v>22</v>
      </c>
      <c r="D60" s="23">
        <v>2022</v>
      </c>
      <c r="E60" s="25">
        <v>503</v>
      </c>
      <c r="F60" s="14">
        <v>44859</v>
      </c>
      <c r="G60" s="15" t="s">
        <v>209</v>
      </c>
      <c r="H60" s="16">
        <v>138.26</v>
      </c>
      <c r="I60" s="16">
        <v>30.42</v>
      </c>
      <c r="J60" s="18">
        <f t="shared" si="0"/>
        <v>168.68</v>
      </c>
      <c r="K60" s="9"/>
      <c r="L60" s="20"/>
    </row>
    <row r="61" spans="1:12" ht="15" customHeight="1" x14ac:dyDescent="0.25">
      <c r="A61" s="17" t="str">
        <f>VLOOKUP(B61,Tabelle3!A:B,2,0)</f>
        <v>Uscite correnti</v>
      </c>
      <c r="B61" s="17" t="str">
        <f>VLOOKUP(C61,Tabelle2!A:B,2,0)</f>
        <v>Servizi Diversi</v>
      </c>
      <c r="C61" s="46" t="s">
        <v>22</v>
      </c>
      <c r="D61" s="23">
        <v>2022</v>
      </c>
      <c r="E61" s="25">
        <v>542</v>
      </c>
      <c r="F61" s="14">
        <v>44859</v>
      </c>
      <c r="G61" s="15" t="s">
        <v>56</v>
      </c>
      <c r="H61" s="16">
        <v>60</v>
      </c>
      <c r="I61" s="16">
        <v>0</v>
      </c>
      <c r="J61" s="18">
        <f t="shared" ref="J61:J116" si="1">H61+I61</f>
        <v>60</v>
      </c>
      <c r="K61" s="9"/>
      <c r="L61" s="20"/>
    </row>
    <row r="62" spans="1:12" ht="15" customHeight="1" x14ac:dyDescent="0.25">
      <c r="A62" s="17" t="str">
        <f>VLOOKUP(B62,Tabelle3!A:B,2,0)</f>
        <v>Uscite correnti</v>
      </c>
      <c r="B62" s="17" t="str">
        <f>VLOOKUP(C62,Tabelle2!A:B,2,0)</f>
        <v>Servizi Diversi</v>
      </c>
      <c r="C62" s="46" t="s">
        <v>28</v>
      </c>
      <c r="D62" s="23">
        <v>2022</v>
      </c>
      <c r="E62" s="25">
        <v>508</v>
      </c>
      <c r="F62" s="14">
        <v>44859</v>
      </c>
      <c r="G62" s="15" t="s">
        <v>210</v>
      </c>
      <c r="H62" s="16">
        <v>912</v>
      </c>
      <c r="I62" s="16">
        <v>0</v>
      </c>
      <c r="J62" s="18">
        <f t="shared" si="1"/>
        <v>912</v>
      </c>
      <c r="K62" s="9"/>
      <c r="L62" s="20"/>
    </row>
    <row r="63" spans="1:12" ht="15" customHeight="1" x14ac:dyDescent="0.25">
      <c r="A63" s="17" t="str">
        <f>VLOOKUP(B63,Tabelle3!A:B,2,0)</f>
        <v>Conto capitale</v>
      </c>
      <c r="B63" s="17" t="str">
        <f>VLOOKUP(C63,Tabelle2!A:B,2,0)</f>
        <v>Immob. materiali in corso e acconti</v>
      </c>
      <c r="C63" s="46" t="s">
        <v>155</v>
      </c>
      <c r="D63" s="23">
        <v>2022</v>
      </c>
      <c r="E63" s="25">
        <v>511</v>
      </c>
      <c r="F63" s="14">
        <v>44859</v>
      </c>
      <c r="G63" s="15" t="s">
        <v>201</v>
      </c>
      <c r="H63" s="16">
        <v>6751.77</v>
      </c>
      <c r="I63" s="16">
        <v>1485.39</v>
      </c>
      <c r="J63" s="18">
        <f t="shared" si="1"/>
        <v>8237.16</v>
      </c>
      <c r="K63" s="9"/>
      <c r="L63" s="20"/>
    </row>
    <row r="64" spans="1:12" ht="15" customHeight="1" x14ac:dyDescent="0.25">
      <c r="A64" s="17" t="str">
        <f>VLOOKUP(B64,Tabelle3!A:B,2,0)</f>
        <v>Uscite correnti</v>
      </c>
      <c r="B64" s="17" t="str">
        <f>VLOOKUP(C64,Tabelle2!A:B,2,0)</f>
        <v>Servizi Diversi</v>
      </c>
      <c r="C64" s="46" t="s">
        <v>22</v>
      </c>
      <c r="D64" s="23">
        <v>2022</v>
      </c>
      <c r="E64" s="25">
        <v>542</v>
      </c>
      <c r="F64" s="14">
        <v>44859</v>
      </c>
      <c r="G64" s="15" t="s">
        <v>56</v>
      </c>
      <c r="H64" s="16">
        <v>30</v>
      </c>
      <c r="I64" s="16">
        <v>0</v>
      </c>
      <c r="J64" s="18">
        <f t="shared" si="1"/>
        <v>30</v>
      </c>
      <c r="K64" s="9"/>
      <c r="L64" s="20"/>
    </row>
    <row r="65" spans="1:12" ht="15" customHeight="1" x14ac:dyDescent="0.25">
      <c r="A65" s="17" t="str">
        <f>VLOOKUP(B65,Tabelle3!A:B,2,0)</f>
        <v>Uscite correnti</v>
      </c>
      <c r="B65" s="17" t="str">
        <f>VLOOKUP(C65,Tabelle2!A:B,2,0)</f>
        <v>Acquisti</v>
      </c>
      <c r="C65" s="46" t="s">
        <v>19</v>
      </c>
      <c r="D65" s="23">
        <v>2022</v>
      </c>
      <c r="E65" s="25">
        <v>523</v>
      </c>
      <c r="F65" s="14">
        <v>44859</v>
      </c>
      <c r="G65" s="15" t="s">
        <v>33</v>
      </c>
      <c r="H65" s="16">
        <v>290</v>
      </c>
      <c r="I65" s="16">
        <v>63.8</v>
      </c>
      <c r="J65" s="18">
        <f t="shared" si="1"/>
        <v>353.8</v>
      </c>
      <c r="K65" s="9"/>
      <c r="L65" s="20"/>
    </row>
    <row r="66" spans="1:12" ht="15" customHeight="1" x14ac:dyDescent="0.25">
      <c r="A66" s="17" t="str">
        <f>VLOOKUP(B66,Tabelle3!A:B,2,0)</f>
        <v>Uscite correnti</v>
      </c>
      <c r="B66" s="17" t="str">
        <f>VLOOKUP(C66,Tabelle2!A:B,2,0)</f>
        <v>Acquisti</v>
      </c>
      <c r="C66" s="46" t="s">
        <v>15</v>
      </c>
      <c r="D66" s="23">
        <v>2022</v>
      </c>
      <c r="E66" s="25">
        <v>528</v>
      </c>
      <c r="F66" s="14">
        <v>44859</v>
      </c>
      <c r="G66" s="15" t="s">
        <v>34</v>
      </c>
      <c r="H66" s="16">
        <v>1580.21</v>
      </c>
      <c r="I66" s="16">
        <v>158.02000000000001</v>
      </c>
      <c r="J66" s="18">
        <f t="shared" si="1"/>
        <v>1738.23</v>
      </c>
      <c r="K66" s="9"/>
      <c r="L66" s="20"/>
    </row>
    <row r="67" spans="1:12" ht="15" customHeight="1" x14ac:dyDescent="0.25">
      <c r="A67" s="17" t="str">
        <f>VLOOKUP(B67,Tabelle3!A:B,2,0)</f>
        <v>Uscite correnti</v>
      </c>
      <c r="B67" s="17" t="str">
        <f>VLOOKUP(C67,Tabelle2!A:B,2,0)</f>
        <v>Acquisti</v>
      </c>
      <c r="C67" s="46" t="s">
        <v>16</v>
      </c>
      <c r="D67" s="23">
        <v>2022</v>
      </c>
      <c r="E67" s="25">
        <v>543</v>
      </c>
      <c r="F67" s="14">
        <v>44859</v>
      </c>
      <c r="G67" s="15" t="s">
        <v>127</v>
      </c>
      <c r="H67" s="16">
        <v>1502.62</v>
      </c>
      <c r="I67" s="16">
        <v>94.88</v>
      </c>
      <c r="J67" s="18">
        <f t="shared" si="1"/>
        <v>1597.5</v>
      </c>
      <c r="K67" s="9"/>
      <c r="L67" s="20"/>
    </row>
    <row r="68" spans="1:12" ht="15" customHeight="1" x14ac:dyDescent="0.25">
      <c r="A68" s="17" t="str">
        <f>VLOOKUP(B68,Tabelle3!A:B,2,0)</f>
        <v>Uscite correnti</v>
      </c>
      <c r="B68" s="17" t="str">
        <f>VLOOKUP(C68,Tabelle2!A:B,2,0)</f>
        <v>Acquisti</v>
      </c>
      <c r="C68" s="46" t="s">
        <v>21</v>
      </c>
      <c r="D68" s="23">
        <v>2022</v>
      </c>
      <c r="E68" s="25">
        <v>534</v>
      </c>
      <c r="F68" s="14">
        <v>44859</v>
      </c>
      <c r="G68" s="15" t="s">
        <v>141</v>
      </c>
      <c r="H68" s="16">
        <v>733.81</v>
      </c>
      <c r="I68" s="16">
        <v>29.35</v>
      </c>
      <c r="J68" s="18">
        <f t="shared" si="1"/>
        <v>763.16</v>
      </c>
      <c r="K68" s="9"/>
      <c r="L68" s="20"/>
    </row>
    <row r="69" spans="1:12" ht="15" customHeight="1" x14ac:dyDescent="0.25">
      <c r="A69" s="17" t="str">
        <f>VLOOKUP(B69,Tabelle3!A:B,2,0)</f>
        <v>Conto capitale</v>
      </c>
      <c r="B69" s="17" t="str">
        <f>VLOOKUP(C69,Tabelle2!A:B,2,0)</f>
        <v>Immob. materiali in corso e acconti</v>
      </c>
      <c r="C69" s="46" t="s">
        <v>155</v>
      </c>
      <c r="D69" s="23">
        <v>2022</v>
      </c>
      <c r="E69" s="25">
        <v>540</v>
      </c>
      <c r="F69" s="14">
        <v>44859</v>
      </c>
      <c r="G69" s="15" t="s">
        <v>211</v>
      </c>
      <c r="H69" s="16">
        <v>2821.27</v>
      </c>
      <c r="I69" s="16">
        <v>620.67999999999995</v>
      </c>
      <c r="J69" s="18">
        <f t="shared" si="1"/>
        <v>3441.95</v>
      </c>
      <c r="K69" s="9"/>
      <c r="L69" s="20"/>
    </row>
    <row r="70" spans="1:12" ht="15" customHeight="1" x14ac:dyDescent="0.25">
      <c r="A70" s="17" t="str">
        <f>VLOOKUP(B70,Tabelle3!A:B,2,0)</f>
        <v>Conto capitale</v>
      </c>
      <c r="B70" s="17" t="str">
        <f>VLOOKUP(C70,Tabelle2!A:B,2,0)</f>
        <v>Immob. materiali in corso e acconti</v>
      </c>
      <c r="C70" s="46" t="s">
        <v>155</v>
      </c>
      <c r="D70" s="23">
        <v>2022</v>
      </c>
      <c r="E70" s="25">
        <v>504</v>
      </c>
      <c r="F70" s="14">
        <v>44859</v>
      </c>
      <c r="G70" s="15" t="s">
        <v>170</v>
      </c>
      <c r="H70" s="16">
        <v>1315.44</v>
      </c>
      <c r="I70" s="16">
        <v>131.54</v>
      </c>
      <c r="J70" s="18">
        <f t="shared" si="1"/>
        <v>1446.98</v>
      </c>
      <c r="K70" s="9"/>
      <c r="L70" s="20"/>
    </row>
    <row r="71" spans="1:12" ht="15" customHeight="1" x14ac:dyDescent="0.25">
      <c r="A71" s="17" t="str">
        <f>VLOOKUP(B71,Tabelle3!A:B,2,0)</f>
        <v>Uscite correnti</v>
      </c>
      <c r="B71" s="17" t="str">
        <f>VLOOKUP(C71,Tabelle2!A:B,2,0)</f>
        <v>Acquisti</v>
      </c>
      <c r="C71" s="46" t="s">
        <v>45</v>
      </c>
      <c r="D71" s="23">
        <v>2022</v>
      </c>
      <c r="E71" s="25">
        <v>546</v>
      </c>
      <c r="F71" s="14">
        <v>44859</v>
      </c>
      <c r="G71" s="15" t="s">
        <v>182</v>
      </c>
      <c r="H71" s="16">
        <v>401.19</v>
      </c>
      <c r="I71" s="16">
        <v>88.26</v>
      </c>
      <c r="J71" s="18">
        <f t="shared" si="1"/>
        <v>489.45</v>
      </c>
      <c r="K71" s="9"/>
      <c r="L71" s="20"/>
    </row>
    <row r="72" spans="1:12" ht="15" customHeight="1" x14ac:dyDescent="0.25">
      <c r="A72" s="17" t="str">
        <f>VLOOKUP(B72,Tabelle3!A:B,2,0)</f>
        <v>Conto capitale</v>
      </c>
      <c r="B72" s="17" t="str">
        <f>VLOOKUP(C72,Tabelle2!A:B,2,0)</f>
        <v>Immob. materiali in corso e acconti</v>
      </c>
      <c r="C72" s="46" t="s">
        <v>155</v>
      </c>
      <c r="D72" s="23">
        <v>2022</v>
      </c>
      <c r="E72" s="25">
        <v>515</v>
      </c>
      <c r="F72" s="14">
        <v>44859</v>
      </c>
      <c r="G72" s="15" t="s">
        <v>212</v>
      </c>
      <c r="H72" s="16">
        <v>3384.56</v>
      </c>
      <c r="I72" s="16">
        <v>744.6</v>
      </c>
      <c r="J72" s="18">
        <f t="shared" si="1"/>
        <v>4129.16</v>
      </c>
      <c r="K72" s="9"/>
      <c r="L72" s="20"/>
    </row>
    <row r="73" spans="1:12" ht="15" customHeight="1" x14ac:dyDescent="0.25">
      <c r="A73" s="17" t="str">
        <f>VLOOKUP(B73,Tabelle3!A:B,2,0)</f>
        <v>Uscite correnti</v>
      </c>
      <c r="B73" s="17" t="str">
        <f>VLOOKUP(C73,Tabelle2!A:B,2,0)</f>
        <v>Servizi Diversi</v>
      </c>
      <c r="C73" s="46" t="s">
        <v>102</v>
      </c>
      <c r="D73" s="23">
        <v>2022</v>
      </c>
      <c r="E73" s="25">
        <v>553</v>
      </c>
      <c r="F73" s="14">
        <v>44861</v>
      </c>
      <c r="G73" s="15" t="s">
        <v>213</v>
      </c>
      <c r="H73" s="16">
        <v>693.4</v>
      </c>
      <c r="I73" s="16">
        <v>0</v>
      </c>
      <c r="J73" s="18">
        <f t="shared" si="1"/>
        <v>693.4</v>
      </c>
      <c r="K73" s="9"/>
      <c r="L73" s="20"/>
    </row>
    <row r="74" spans="1:12" ht="15" customHeight="1" x14ac:dyDescent="0.25">
      <c r="A74" s="17" t="str">
        <f>VLOOKUP(B74,Tabelle3!A:B,2,0)</f>
        <v>Uscite correnti</v>
      </c>
      <c r="B74" s="17" t="str">
        <f>VLOOKUP(C74,Tabelle2!A:B,2,0)</f>
        <v>Utenze</v>
      </c>
      <c r="C74" s="46" t="s">
        <v>49</v>
      </c>
      <c r="D74" s="23">
        <v>2022</v>
      </c>
      <c r="E74" s="25">
        <v>537</v>
      </c>
      <c r="F74" s="14">
        <v>44859</v>
      </c>
      <c r="G74" s="15" t="s">
        <v>50</v>
      </c>
      <c r="H74" s="16">
        <v>149.80000000000001</v>
      </c>
      <c r="I74" s="16">
        <v>32.96</v>
      </c>
      <c r="J74" s="18">
        <f t="shared" si="1"/>
        <v>182.76000000000002</v>
      </c>
      <c r="K74" s="9"/>
      <c r="L74" s="20"/>
    </row>
    <row r="75" spans="1:12" s="33" customFormat="1" ht="15" customHeight="1" x14ac:dyDescent="0.25">
      <c r="A75" s="19" t="str">
        <f>VLOOKUP(B75,Tabelle3!A:B,2,0)</f>
        <v>Uscite correnti</v>
      </c>
      <c r="B75" s="19" t="str">
        <f>VLOOKUP(C75,Tabelle2!A:B,2,0)</f>
        <v>Utenze</v>
      </c>
      <c r="C75" s="46" t="s">
        <v>49</v>
      </c>
      <c r="D75" s="30">
        <v>2022</v>
      </c>
      <c r="E75" s="25">
        <v>537</v>
      </c>
      <c r="F75" s="14">
        <v>44859</v>
      </c>
      <c r="G75" s="15" t="s">
        <v>50</v>
      </c>
      <c r="H75" s="16">
        <v>164.26</v>
      </c>
      <c r="I75" s="16">
        <v>36.14</v>
      </c>
      <c r="J75" s="31">
        <f t="shared" si="1"/>
        <v>200.39999999999998</v>
      </c>
      <c r="K75" s="32"/>
      <c r="L75" s="20"/>
    </row>
    <row r="76" spans="1:12" ht="15" customHeight="1" x14ac:dyDescent="0.25">
      <c r="A76" s="17" t="str">
        <f>VLOOKUP(B76,Tabelle3!A:B,2,0)</f>
        <v>Uscite correnti</v>
      </c>
      <c r="B76" s="17" t="str">
        <f>VLOOKUP(C76,Tabelle2!A:B,2,0)</f>
        <v>Utenze</v>
      </c>
      <c r="C76" s="46" t="s">
        <v>49</v>
      </c>
      <c r="D76" s="23">
        <v>2022</v>
      </c>
      <c r="E76" s="25">
        <v>537</v>
      </c>
      <c r="F76" s="14">
        <v>44859</v>
      </c>
      <c r="G76" s="15" t="s">
        <v>50</v>
      </c>
      <c r="H76" s="16">
        <v>814.31</v>
      </c>
      <c r="I76" s="16">
        <v>179.15</v>
      </c>
      <c r="J76" s="18">
        <f t="shared" si="1"/>
        <v>993.45999999999992</v>
      </c>
      <c r="K76" s="9"/>
      <c r="L76" s="20"/>
    </row>
    <row r="77" spans="1:12" ht="15" customHeight="1" x14ac:dyDescent="0.25">
      <c r="A77" s="17" t="str">
        <f>VLOOKUP(B77,Tabelle3!A:B,2,0)</f>
        <v>Uscite correnti</v>
      </c>
      <c r="B77" s="17" t="str">
        <f>VLOOKUP(C77,Tabelle2!A:B,2,0)</f>
        <v>Manutenzioni</v>
      </c>
      <c r="C77" s="46" t="s">
        <v>52</v>
      </c>
      <c r="D77" s="23">
        <v>2022</v>
      </c>
      <c r="E77" s="25">
        <v>547</v>
      </c>
      <c r="F77" s="14">
        <v>44859</v>
      </c>
      <c r="G77" s="15" t="s">
        <v>214</v>
      </c>
      <c r="H77" s="16">
        <v>286</v>
      </c>
      <c r="I77" s="16">
        <v>62.92</v>
      </c>
      <c r="J77" s="18">
        <f t="shared" si="1"/>
        <v>348.92</v>
      </c>
      <c r="K77" s="9"/>
      <c r="L77" s="20"/>
    </row>
    <row r="78" spans="1:12" ht="15" customHeight="1" x14ac:dyDescent="0.25">
      <c r="A78" s="17" t="str">
        <f>VLOOKUP(B78,Tabelle3!A:B,2,0)</f>
        <v>Conto capitale</v>
      </c>
      <c r="B78" s="17" t="str">
        <f>VLOOKUP(C78,Tabelle2!A:B,2,0)</f>
        <v>Debiti diversi</v>
      </c>
      <c r="C78" s="46" t="s">
        <v>65</v>
      </c>
      <c r="D78" s="23">
        <v>2022</v>
      </c>
      <c r="E78" s="25">
        <v>593</v>
      </c>
      <c r="F78" s="14">
        <v>44881</v>
      </c>
      <c r="G78" s="15" t="s">
        <v>57</v>
      </c>
      <c r="H78" s="16">
        <v>13722.58</v>
      </c>
      <c r="I78" s="16">
        <v>0</v>
      </c>
      <c r="J78" s="18">
        <f t="shared" si="1"/>
        <v>13722.58</v>
      </c>
      <c r="K78" s="9"/>
      <c r="L78" s="20"/>
    </row>
    <row r="79" spans="1:12" ht="15" customHeight="1" x14ac:dyDescent="0.25">
      <c r="A79" s="17" t="str">
        <f>VLOOKUP(B79,Tabelle3!A:B,2,0)</f>
        <v>Conto capitale</v>
      </c>
      <c r="B79" s="17" t="str">
        <f>VLOOKUP(C79,Tabelle2!A:B,2,0)</f>
        <v>Debiti diversi</v>
      </c>
      <c r="C79" s="46" t="s">
        <v>236</v>
      </c>
      <c r="D79" s="23">
        <v>2022</v>
      </c>
      <c r="E79" s="25">
        <v>593</v>
      </c>
      <c r="F79" s="14">
        <v>44881</v>
      </c>
      <c r="G79" s="15" t="s">
        <v>57</v>
      </c>
      <c r="H79" s="16">
        <v>51391.77</v>
      </c>
      <c r="I79" s="16">
        <v>0</v>
      </c>
      <c r="J79" s="18">
        <f t="shared" si="1"/>
        <v>51391.77</v>
      </c>
      <c r="K79" s="9"/>
      <c r="L79" s="20"/>
    </row>
    <row r="80" spans="1:12" ht="15" customHeight="1" x14ac:dyDescent="0.25">
      <c r="A80" s="17" t="str">
        <f>VLOOKUP(B80,Tabelle3!A:B,2,0)</f>
        <v>Conto capitale</v>
      </c>
      <c r="B80" s="17" t="str">
        <f>VLOOKUP(C80,Tabelle2!A:B,2,0)</f>
        <v>Immob. materiali in corso e acconti</v>
      </c>
      <c r="C80" s="46" t="s">
        <v>155</v>
      </c>
      <c r="D80" s="23">
        <v>2022</v>
      </c>
      <c r="E80" s="25">
        <v>531</v>
      </c>
      <c r="F80" s="14">
        <v>44859</v>
      </c>
      <c r="G80" s="15" t="s">
        <v>144</v>
      </c>
      <c r="H80" s="16">
        <v>131118.94</v>
      </c>
      <c r="I80" s="16">
        <v>13111.89</v>
      </c>
      <c r="J80" s="18">
        <f t="shared" si="1"/>
        <v>144230.83000000002</v>
      </c>
      <c r="K80" s="9"/>
      <c r="L80" s="20"/>
    </row>
    <row r="81" spans="1:12" ht="15" customHeight="1" x14ac:dyDescent="0.25">
      <c r="A81" s="17" t="str">
        <f>VLOOKUP(B81,Tabelle3!A:B,2,0)</f>
        <v>Conto capitale</v>
      </c>
      <c r="B81" s="17" t="str">
        <f>VLOOKUP(C81,Tabelle2!A:B,2,0)</f>
        <v>Immob. materiali in corso e acconti</v>
      </c>
      <c r="C81" s="46" t="s">
        <v>155</v>
      </c>
      <c r="D81" s="23">
        <v>2022</v>
      </c>
      <c r="E81" s="25">
        <v>515</v>
      </c>
      <c r="F81" s="14">
        <v>44859</v>
      </c>
      <c r="G81" s="15" t="s">
        <v>212</v>
      </c>
      <c r="H81" s="16">
        <v>24929.19</v>
      </c>
      <c r="I81" s="16">
        <v>5484.42</v>
      </c>
      <c r="J81" s="18">
        <f t="shared" si="1"/>
        <v>30413.61</v>
      </c>
      <c r="K81" s="9"/>
      <c r="L81" s="20"/>
    </row>
    <row r="82" spans="1:12" ht="15" customHeight="1" x14ac:dyDescent="0.25">
      <c r="A82" s="17" t="str">
        <f>VLOOKUP(B82,Tabelle3!A:B,2,0)</f>
        <v>Conto capitale</v>
      </c>
      <c r="B82" s="17" t="str">
        <f>VLOOKUP(C82,Tabelle2!A:B,2,0)</f>
        <v>Immob. materiali in corso e acconti</v>
      </c>
      <c r="C82" s="46" t="s">
        <v>155</v>
      </c>
      <c r="D82" s="23">
        <v>2022</v>
      </c>
      <c r="E82" s="25">
        <v>550</v>
      </c>
      <c r="F82" s="14">
        <v>44859</v>
      </c>
      <c r="G82" s="15" t="s">
        <v>180</v>
      </c>
      <c r="H82" s="16">
        <v>77762.2</v>
      </c>
      <c r="I82" s="16">
        <v>17107.68</v>
      </c>
      <c r="J82" s="18">
        <f t="shared" si="1"/>
        <v>94869.88</v>
      </c>
      <c r="K82" s="9"/>
      <c r="L82" s="20"/>
    </row>
    <row r="83" spans="1:12" ht="15" customHeight="1" x14ac:dyDescent="0.25">
      <c r="A83" s="17" t="str">
        <f>VLOOKUP(B83,Tabelle3!A:B,2,0)</f>
        <v>Uscite correnti</v>
      </c>
      <c r="B83" s="17" t="str">
        <f>VLOOKUP(C83,Tabelle2!A:B,2,0)</f>
        <v>Utenze</v>
      </c>
      <c r="C83" s="46" t="s">
        <v>31</v>
      </c>
      <c r="D83" s="23">
        <v>2022</v>
      </c>
      <c r="E83" s="25">
        <v>585</v>
      </c>
      <c r="F83" s="14">
        <v>44879</v>
      </c>
      <c r="G83" s="15" t="s">
        <v>32</v>
      </c>
      <c r="H83" s="16">
        <v>45</v>
      </c>
      <c r="I83" s="16">
        <v>9.9</v>
      </c>
      <c r="J83" s="18">
        <f t="shared" si="1"/>
        <v>54.9</v>
      </c>
      <c r="K83" s="9"/>
      <c r="L83" s="20"/>
    </row>
    <row r="84" spans="1:12" ht="15" customHeight="1" x14ac:dyDescent="0.25">
      <c r="A84" s="17" t="str">
        <f>VLOOKUP(B84,Tabelle3!A:B,2,0)</f>
        <v>Conto capitale</v>
      </c>
      <c r="B84" s="17" t="str">
        <f>VLOOKUP(C84,Tabelle2!A:B,2,0)</f>
        <v>Immob. materiali in corso e acconti</v>
      </c>
      <c r="C84" s="46" t="s">
        <v>155</v>
      </c>
      <c r="D84" s="23">
        <v>2022</v>
      </c>
      <c r="E84" s="25">
        <v>562</v>
      </c>
      <c r="F84" s="14">
        <v>44879</v>
      </c>
      <c r="G84" s="15" t="s">
        <v>170</v>
      </c>
      <c r="H84" s="16">
        <v>16892.86</v>
      </c>
      <c r="I84" s="16">
        <v>1689.29</v>
      </c>
      <c r="J84" s="18">
        <f t="shared" si="1"/>
        <v>18582.150000000001</v>
      </c>
      <c r="K84" s="9"/>
      <c r="L84" s="20"/>
    </row>
    <row r="85" spans="1:12" ht="15" customHeight="1" x14ac:dyDescent="0.25">
      <c r="A85" s="17" t="str">
        <f>VLOOKUP(B85,Tabelle3!A:B,2,0)</f>
        <v>Conto capitale</v>
      </c>
      <c r="B85" s="17" t="str">
        <f>VLOOKUP(C85,Tabelle2!A:B,2,0)</f>
        <v>Immob. materiali in corso e acconti</v>
      </c>
      <c r="C85" s="46" t="s">
        <v>155</v>
      </c>
      <c r="D85" s="23">
        <v>2022</v>
      </c>
      <c r="E85" s="25">
        <v>567</v>
      </c>
      <c r="F85" s="14">
        <v>44879</v>
      </c>
      <c r="G85" s="15" t="s">
        <v>201</v>
      </c>
      <c r="H85" s="16">
        <v>161259.76</v>
      </c>
      <c r="I85" s="16">
        <v>35477.15</v>
      </c>
      <c r="J85" s="18">
        <f t="shared" si="1"/>
        <v>196736.91</v>
      </c>
      <c r="K85" s="9"/>
      <c r="L85" s="20"/>
    </row>
    <row r="86" spans="1:12" ht="15" customHeight="1" x14ac:dyDescent="0.25">
      <c r="A86" s="17" t="str">
        <f>VLOOKUP(B86,Tabelle3!A:B,2,0)</f>
        <v>Conto capitale</v>
      </c>
      <c r="B86" s="17" t="str">
        <f>VLOOKUP(C86,Tabelle2!A:B,2,0)</f>
        <v>Immob. materiali in corso e acconti</v>
      </c>
      <c r="C86" s="46" t="s">
        <v>155</v>
      </c>
      <c r="D86" s="23">
        <v>2022</v>
      </c>
      <c r="E86" s="25">
        <v>559</v>
      </c>
      <c r="F86" s="14">
        <v>44879</v>
      </c>
      <c r="G86" s="15" t="s">
        <v>215</v>
      </c>
      <c r="H86" s="16">
        <v>13232.44</v>
      </c>
      <c r="I86" s="16">
        <v>2911.14</v>
      </c>
      <c r="J86" s="18">
        <f t="shared" si="1"/>
        <v>16143.58</v>
      </c>
      <c r="K86" s="9"/>
      <c r="L86" s="20"/>
    </row>
    <row r="87" spans="1:12" ht="15" customHeight="1" x14ac:dyDescent="0.25">
      <c r="A87" s="17" t="str">
        <f>VLOOKUP(B87,Tabelle3!A:B,2,0)</f>
        <v>Uscite correnti</v>
      </c>
      <c r="B87" s="17" t="str">
        <f>VLOOKUP(C87,Tabelle2!A:B,2,0)</f>
        <v>Salari e stipendi</v>
      </c>
      <c r="C87" s="42" t="s">
        <v>66</v>
      </c>
      <c r="D87" s="23">
        <v>2022</v>
      </c>
      <c r="E87" s="25">
        <v>601</v>
      </c>
      <c r="F87" s="14">
        <v>44888</v>
      </c>
      <c r="G87" s="15" t="s">
        <v>58</v>
      </c>
      <c r="H87" s="16">
        <v>195774.27</v>
      </c>
      <c r="I87" s="16">
        <v>0</v>
      </c>
      <c r="J87" s="18">
        <f t="shared" si="1"/>
        <v>195774.27</v>
      </c>
      <c r="K87" s="9"/>
      <c r="L87" s="20"/>
    </row>
    <row r="88" spans="1:12" ht="15" customHeight="1" x14ac:dyDescent="0.25">
      <c r="A88" s="17" t="str">
        <f>VLOOKUP(B88,Tabelle3!A:B,2,0)</f>
        <v>Uscite correnti</v>
      </c>
      <c r="B88" s="17" t="str">
        <f>VLOOKUP(C88,Tabelle2!A:B,2,0)</f>
        <v>Salari e stipendi</v>
      </c>
      <c r="C88" s="42" t="s">
        <v>66</v>
      </c>
      <c r="D88" s="23">
        <v>2022</v>
      </c>
      <c r="E88" s="25">
        <v>601</v>
      </c>
      <c r="F88" s="14">
        <v>44888</v>
      </c>
      <c r="G88" s="15" t="s">
        <v>58</v>
      </c>
      <c r="H88" s="16">
        <v>1037.9000000000001</v>
      </c>
      <c r="I88" s="16">
        <v>0</v>
      </c>
      <c r="J88" s="18">
        <f t="shared" si="1"/>
        <v>1037.9000000000001</v>
      </c>
      <c r="K88" s="9"/>
      <c r="L88" s="20"/>
    </row>
    <row r="89" spans="1:12" ht="15" customHeight="1" x14ac:dyDescent="0.25">
      <c r="A89" s="17" t="str">
        <f>VLOOKUP(B89,Tabelle3!A:B,2,0)</f>
        <v>Conto capitale</v>
      </c>
      <c r="B89" s="17" t="str">
        <f>VLOOKUP(C89,Tabelle2!A:B,2,0)</f>
        <v>Debiti diversi</v>
      </c>
      <c r="C89" s="42" t="s">
        <v>163</v>
      </c>
      <c r="D89" s="23">
        <v>2022</v>
      </c>
      <c r="E89" s="25">
        <v>597</v>
      </c>
      <c r="F89" s="14">
        <v>44888</v>
      </c>
      <c r="G89" s="15" t="s">
        <v>216</v>
      </c>
      <c r="H89" s="16">
        <v>2.82</v>
      </c>
      <c r="I89" s="16">
        <v>0</v>
      </c>
      <c r="J89" s="18">
        <f t="shared" si="1"/>
        <v>2.82</v>
      </c>
      <c r="K89" s="9"/>
      <c r="L89" s="20"/>
    </row>
    <row r="90" spans="1:12" ht="15" customHeight="1" x14ac:dyDescent="0.25">
      <c r="A90" s="17" t="str">
        <f>VLOOKUP(B90,Tabelle3!A:B,2,0)</f>
        <v>Conto capitale</v>
      </c>
      <c r="B90" s="17" t="str">
        <f>VLOOKUP(C90,Tabelle2!A:B,2,0)</f>
        <v>Debiti diversi</v>
      </c>
      <c r="C90" s="42" t="s">
        <v>163</v>
      </c>
      <c r="D90" s="23">
        <v>2022</v>
      </c>
      <c r="E90" s="25">
        <v>595</v>
      </c>
      <c r="F90" s="14">
        <v>44888</v>
      </c>
      <c r="G90" s="15" t="s">
        <v>59</v>
      </c>
      <c r="H90" s="16">
        <v>59.88</v>
      </c>
      <c r="I90" s="16">
        <v>0</v>
      </c>
      <c r="J90" s="18">
        <f t="shared" si="1"/>
        <v>59.88</v>
      </c>
      <c r="K90" s="9"/>
      <c r="L90" s="20"/>
    </row>
    <row r="91" spans="1:12" ht="15" customHeight="1" x14ac:dyDescent="0.25">
      <c r="A91" s="17" t="str">
        <f>VLOOKUP(B91,Tabelle3!A:B,2,0)</f>
        <v>Conto capitale</v>
      </c>
      <c r="B91" s="17" t="str">
        <f>VLOOKUP(C91,Tabelle2!A:B,2,0)</f>
        <v>Debiti diversi</v>
      </c>
      <c r="C91" s="42" t="s">
        <v>163</v>
      </c>
      <c r="D91" s="23">
        <v>2022</v>
      </c>
      <c r="E91" s="25">
        <v>600</v>
      </c>
      <c r="F91" s="14">
        <v>44888</v>
      </c>
      <c r="G91" s="15" t="s">
        <v>85</v>
      </c>
      <c r="H91" s="16">
        <v>272.70999999999998</v>
      </c>
      <c r="I91" s="16">
        <v>0</v>
      </c>
      <c r="J91" s="18">
        <f t="shared" si="1"/>
        <v>272.70999999999998</v>
      </c>
      <c r="K91" s="9"/>
      <c r="L91" s="20"/>
    </row>
    <row r="92" spans="1:12" ht="15" customHeight="1" x14ac:dyDescent="0.25">
      <c r="A92" s="17" t="str">
        <f>VLOOKUP(B92,Tabelle3!A:B,2,0)</f>
        <v>Conto capitale</v>
      </c>
      <c r="B92" s="17" t="str">
        <f>VLOOKUP(C92,Tabelle2!A:B,2,0)</f>
        <v>Debiti diversi</v>
      </c>
      <c r="C92" s="42" t="s">
        <v>163</v>
      </c>
      <c r="D92" s="23">
        <v>2022</v>
      </c>
      <c r="E92" s="25">
        <v>598</v>
      </c>
      <c r="F92" s="14">
        <v>44888</v>
      </c>
      <c r="G92" s="15" t="s">
        <v>60</v>
      </c>
      <c r="H92" s="16">
        <v>36.4</v>
      </c>
      <c r="I92" s="16">
        <v>0</v>
      </c>
      <c r="J92" s="18">
        <f t="shared" si="1"/>
        <v>36.4</v>
      </c>
      <c r="K92" s="9"/>
      <c r="L92" s="20"/>
    </row>
    <row r="93" spans="1:12" ht="15" customHeight="1" x14ac:dyDescent="0.25">
      <c r="A93" s="17" t="str">
        <f>VLOOKUP(B93,Tabelle3!A:B,2,0)</f>
        <v>Conto capitale</v>
      </c>
      <c r="B93" s="17" t="str">
        <f>VLOOKUP(C93,Tabelle2!A:B,2,0)</f>
        <v>Debiti diversi</v>
      </c>
      <c r="C93" s="42" t="s">
        <v>163</v>
      </c>
      <c r="D93" s="23">
        <v>2022</v>
      </c>
      <c r="E93" s="25">
        <v>594</v>
      </c>
      <c r="F93" s="14">
        <v>44888</v>
      </c>
      <c r="G93" s="15" t="s">
        <v>108</v>
      </c>
      <c r="H93" s="16">
        <v>55.01</v>
      </c>
      <c r="I93" s="16">
        <v>0</v>
      </c>
      <c r="J93" s="18">
        <f t="shared" si="1"/>
        <v>55.01</v>
      </c>
      <c r="K93" s="9"/>
      <c r="L93" s="20"/>
    </row>
    <row r="94" spans="1:12" ht="15" customHeight="1" x14ac:dyDescent="0.25">
      <c r="A94" s="17" t="str">
        <f>VLOOKUP(B94,Tabelle3!A:B,2,0)</f>
        <v>Conto capitale</v>
      </c>
      <c r="B94" s="17" t="str">
        <f>VLOOKUP(C94,Tabelle2!A:B,2,0)</f>
        <v>Debiti diversi</v>
      </c>
      <c r="C94" s="43" t="s">
        <v>192</v>
      </c>
      <c r="D94" s="23">
        <v>2022</v>
      </c>
      <c r="E94" s="25">
        <v>596</v>
      </c>
      <c r="F94" s="14">
        <v>44888</v>
      </c>
      <c r="G94" s="15" t="s">
        <v>57</v>
      </c>
      <c r="H94" s="16">
        <v>116160.48</v>
      </c>
      <c r="I94" s="16">
        <v>0</v>
      </c>
      <c r="J94" s="18">
        <f t="shared" si="1"/>
        <v>116160.48</v>
      </c>
      <c r="K94" s="9"/>
      <c r="L94" s="20"/>
    </row>
    <row r="95" spans="1:12" ht="15" customHeight="1" x14ac:dyDescent="0.25">
      <c r="A95" s="17" t="str">
        <f>VLOOKUP(B95,Tabelle3!A:B,2,0)</f>
        <v>Uscite correnti</v>
      </c>
      <c r="B95" s="17" t="str">
        <f>VLOOKUP(C95,Tabelle2!A:B,2,0)</f>
        <v>Altri costi personale</v>
      </c>
      <c r="C95" s="42" t="s">
        <v>113</v>
      </c>
      <c r="D95" s="23">
        <v>2022</v>
      </c>
      <c r="E95" s="25">
        <v>599</v>
      </c>
      <c r="F95" s="14">
        <v>44888</v>
      </c>
      <c r="G95" s="15" t="s">
        <v>61</v>
      </c>
      <c r="H95" s="16">
        <v>1007</v>
      </c>
      <c r="I95" s="16">
        <v>0</v>
      </c>
      <c r="J95" s="18">
        <f t="shared" si="1"/>
        <v>1007</v>
      </c>
      <c r="K95" s="9"/>
      <c r="L95" s="20"/>
    </row>
    <row r="96" spans="1:12" ht="15" customHeight="1" x14ac:dyDescent="0.25">
      <c r="A96" s="17" t="str">
        <f>VLOOKUP(B96,Tabelle3!A:B,2,0)</f>
        <v>Conto capitale</v>
      </c>
      <c r="B96" s="17" t="str">
        <f>VLOOKUP(C96,Tabelle2!A:B,2,0)</f>
        <v>Immob. materiali in corso e acconti</v>
      </c>
      <c r="C96" s="46" t="s">
        <v>155</v>
      </c>
      <c r="D96" s="23">
        <v>2022</v>
      </c>
      <c r="E96" s="25">
        <v>579</v>
      </c>
      <c r="F96" s="14">
        <v>44879</v>
      </c>
      <c r="G96" s="15" t="s">
        <v>217</v>
      </c>
      <c r="H96" s="16">
        <v>21354.03</v>
      </c>
      <c r="I96" s="16">
        <v>4697.8900000000003</v>
      </c>
      <c r="J96" s="18">
        <f t="shared" si="1"/>
        <v>26051.919999999998</v>
      </c>
      <c r="K96" s="9"/>
      <c r="L96" s="20"/>
    </row>
    <row r="97" spans="1:12" ht="15" customHeight="1" x14ac:dyDescent="0.25">
      <c r="A97" s="17" t="str">
        <f>VLOOKUP(B97,Tabelle3!A:B,2,0)</f>
        <v>Uscite correnti</v>
      </c>
      <c r="B97" s="17" t="str">
        <f>VLOOKUP(C97,Tabelle2!A:B,2,0)</f>
        <v>Servizi Diversi</v>
      </c>
      <c r="C97" s="46" t="s">
        <v>22</v>
      </c>
      <c r="D97" s="23">
        <v>2022</v>
      </c>
      <c r="E97" s="25">
        <v>591</v>
      </c>
      <c r="F97" s="14">
        <v>44879</v>
      </c>
      <c r="G97" s="15" t="s">
        <v>218</v>
      </c>
      <c r="H97" s="16">
        <v>252</v>
      </c>
      <c r="I97" s="16">
        <v>0</v>
      </c>
      <c r="J97" s="18">
        <f t="shared" si="1"/>
        <v>252</v>
      </c>
      <c r="K97" s="9"/>
      <c r="L97" s="20"/>
    </row>
    <row r="98" spans="1:12" ht="15" customHeight="1" x14ac:dyDescent="0.25">
      <c r="A98" s="17" t="str">
        <f>VLOOKUP(B98,Tabelle3!A:B,2,0)</f>
        <v>Conto capitale</v>
      </c>
      <c r="B98" s="17" t="str">
        <f>VLOOKUP(C98,Tabelle2!A:B,2,0)</f>
        <v>Immob. materiali in corso e acconti</v>
      </c>
      <c r="C98" s="46" t="s">
        <v>155</v>
      </c>
      <c r="D98" s="23">
        <v>2022</v>
      </c>
      <c r="E98" s="25">
        <v>586</v>
      </c>
      <c r="F98" s="14">
        <v>44879</v>
      </c>
      <c r="G98" s="15" t="s">
        <v>211</v>
      </c>
      <c r="H98" s="16">
        <v>16805.13</v>
      </c>
      <c r="I98" s="16">
        <v>3697.13</v>
      </c>
      <c r="J98" s="18">
        <f t="shared" si="1"/>
        <v>20502.260000000002</v>
      </c>
      <c r="K98" s="9"/>
      <c r="L98" s="20"/>
    </row>
    <row r="99" spans="1:12" ht="15" customHeight="1" x14ac:dyDescent="0.25">
      <c r="A99" s="17" t="str">
        <f>VLOOKUP(B99,Tabelle3!A:B,2,0)</f>
        <v>Conto capitale</v>
      </c>
      <c r="B99" s="17" t="str">
        <f>VLOOKUP(C99,Tabelle2!A:B,2,0)</f>
        <v>Immob. materiali in corso e acconti</v>
      </c>
      <c r="C99" s="46" t="s">
        <v>155</v>
      </c>
      <c r="D99" s="23">
        <v>2022</v>
      </c>
      <c r="E99" s="25">
        <v>587</v>
      </c>
      <c r="F99" s="14">
        <v>44879</v>
      </c>
      <c r="G99" s="15" t="s">
        <v>211</v>
      </c>
      <c r="H99" s="16">
        <v>8013.73</v>
      </c>
      <c r="I99" s="16">
        <v>1763.02</v>
      </c>
      <c r="J99" s="18">
        <f t="shared" si="1"/>
        <v>9776.75</v>
      </c>
      <c r="K99" s="9"/>
      <c r="L99" s="20"/>
    </row>
    <row r="100" spans="1:12" ht="15" customHeight="1" x14ac:dyDescent="0.25">
      <c r="A100" s="17" t="str">
        <f>VLOOKUP(B100,Tabelle3!A:B,2,0)</f>
        <v>Conto capitale</v>
      </c>
      <c r="B100" s="17" t="str">
        <f>VLOOKUP(C100,Tabelle2!A:B,2,0)</f>
        <v>Immob. materiali in corso e acconti</v>
      </c>
      <c r="C100" s="46" t="s">
        <v>155</v>
      </c>
      <c r="D100" s="23">
        <v>2022</v>
      </c>
      <c r="E100" s="25">
        <v>578</v>
      </c>
      <c r="F100" s="14">
        <v>44879</v>
      </c>
      <c r="G100" s="15" t="s">
        <v>146</v>
      </c>
      <c r="H100" s="16">
        <v>1183.73</v>
      </c>
      <c r="I100" s="16">
        <v>118.37</v>
      </c>
      <c r="J100" s="18">
        <f t="shared" si="1"/>
        <v>1302.0999999999999</v>
      </c>
      <c r="K100" s="9"/>
      <c r="L100" s="20"/>
    </row>
    <row r="101" spans="1:12" ht="15" customHeight="1" x14ac:dyDescent="0.25">
      <c r="A101" s="17" t="str">
        <f>VLOOKUP(B101,Tabelle3!A:B,2,0)</f>
        <v>Uscite correnti</v>
      </c>
      <c r="B101" s="17" t="str">
        <f>VLOOKUP(C101,Tabelle2!A:B,2,0)</f>
        <v>Acquisti</v>
      </c>
      <c r="C101" s="46" t="s">
        <v>17</v>
      </c>
      <c r="D101" s="23">
        <v>2022</v>
      </c>
      <c r="E101" s="25">
        <v>570</v>
      </c>
      <c r="F101" s="14">
        <v>44879</v>
      </c>
      <c r="G101" s="15" t="s">
        <v>142</v>
      </c>
      <c r="H101" s="16">
        <v>1079.32</v>
      </c>
      <c r="I101" s="16">
        <v>90.28</v>
      </c>
      <c r="J101" s="18">
        <f t="shared" si="1"/>
        <v>1169.5999999999999</v>
      </c>
      <c r="K101" s="9"/>
      <c r="L101" s="20"/>
    </row>
    <row r="102" spans="1:12" ht="15" customHeight="1" x14ac:dyDescent="0.25">
      <c r="A102" s="17" t="str">
        <f>VLOOKUP(B102,Tabelle3!A:B,2,0)</f>
        <v>Uscite correnti</v>
      </c>
      <c r="B102" s="17" t="str">
        <f>VLOOKUP(C102,Tabelle2!A:B,2,0)</f>
        <v>Utenze</v>
      </c>
      <c r="C102" s="46" t="s">
        <v>23</v>
      </c>
      <c r="D102" s="23">
        <v>2022</v>
      </c>
      <c r="E102" s="25">
        <v>558</v>
      </c>
      <c r="F102" s="14">
        <v>44879</v>
      </c>
      <c r="G102" s="15" t="s">
        <v>47</v>
      </c>
      <c r="H102" s="16">
        <v>13510.45</v>
      </c>
      <c r="I102" s="16">
        <v>2972.3</v>
      </c>
      <c r="J102" s="18">
        <f t="shared" si="1"/>
        <v>16482.75</v>
      </c>
      <c r="K102" s="9"/>
      <c r="L102" s="20"/>
    </row>
    <row r="103" spans="1:12" ht="15" customHeight="1" x14ac:dyDescent="0.25">
      <c r="A103" s="17" t="str">
        <f>VLOOKUP(B103,Tabelle3!A:B,2,0)</f>
        <v>Uscite correnti</v>
      </c>
      <c r="B103" s="17" t="str">
        <f>VLOOKUP(C103,Tabelle2!A:B,2,0)</f>
        <v>Acquisti</v>
      </c>
      <c r="C103" s="46" t="s">
        <v>11</v>
      </c>
      <c r="D103" s="23">
        <v>2022</v>
      </c>
      <c r="E103" s="25">
        <v>590</v>
      </c>
      <c r="F103" s="14">
        <v>44879</v>
      </c>
      <c r="G103" s="15" t="s">
        <v>152</v>
      </c>
      <c r="H103" s="16">
        <v>342.34</v>
      </c>
      <c r="I103" s="16">
        <v>75.31</v>
      </c>
      <c r="J103" s="18">
        <f t="shared" si="1"/>
        <v>417.65</v>
      </c>
      <c r="K103" s="9"/>
      <c r="L103" s="20"/>
    </row>
    <row r="104" spans="1:12" ht="15" customHeight="1" x14ac:dyDescent="0.25">
      <c r="A104" s="17" t="str">
        <f>VLOOKUP(B104,Tabelle3!A:B,2,0)</f>
        <v>Uscite correnti</v>
      </c>
      <c r="B104" s="17" t="str">
        <f>VLOOKUP(C104,Tabelle2!A:B,2,0)</f>
        <v>Manutenzioni</v>
      </c>
      <c r="C104" s="46" t="s">
        <v>52</v>
      </c>
      <c r="D104" s="23">
        <v>2022</v>
      </c>
      <c r="E104" s="25">
        <v>561</v>
      </c>
      <c r="F104" s="14">
        <v>44879</v>
      </c>
      <c r="G104" s="15" t="s">
        <v>88</v>
      </c>
      <c r="H104" s="16">
        <v>240.1</v>
      </c>
      <c r="I104" s="16">
        <v>52.82</v>
      </c>
      <c r="J104" s="18">
        <f t="shared" si="1"/>
        <v>292.92</v>
      </c>
      <c r="K104" s="9"/>
      <c r="L104" s="20"/>
    </row>
    <row r="105" spans="1:12" ht="15" customHeight="1" x14ac:dyDescent="0.25">
      <c r="A105" s="17" t="str">
        <f>VLOOKUP(B105,Tabelle3!A:B,2,0)</f>
        <v>Uscite correnti</v>
      </c>
      <c r="B105" s="17" t="str">
        <f>VLOOKUP(C105,Tabelle2!A:B,2,0)</f>
        <v>Servizi Diversi</v>
      </c>
      <c r="C105" s="43" t="s">
        <v>83</v>
      </c>
      <c r="D105" s="23">
        <v>2022</v>
      </c>
      <c r="E105" s="25">
        <v>603</v>
      </c>
      <c r="F105" s="14">
        <v>44894</v>
      </c>
      <c r="G105" s="15" t="s">
        <v>219</v>
      </c>
      <c r="H105" s="16">
        <v>1135.3599999999999</v>
      </c>
      <c r="I105" s="16">
        <v>0</v>
      </c>
      <c r="J105" s="18">
        <f t="shared" si="1"/>
        <v>1135.3599999999999</v>
      </c>
      <c r="K105" s="9"/>
      <c r="L105" s="20"/>
    </row>
    <row r="106" spans="1:12" ht="15" customHeight="1" x14ac:dyDescent="0.25">
      <c r="A106" s="17" t="str">
        <f>VLOOKUP(B106,Tabelle3!A:B,2,0)</f>
        <v>Uscite correnti</v>
      </c>
      <c r="B106" s="17" t="str">
        <f>VLOOKUP(C106,Tabelle2!A:B,2,0)</f>
        <v>Servizi Diversi</v>
      </c>
      <c r="C106" s="43" t="s">
        <v>83</v>
      </c>
      <c r="D106" s="23">
        <v>2022</v>
      </c>
      <c r="E106" s="25">
        <v>604</v>
      </c>
      <c r="F106" s="14">
        <v>44894</v>
      </c>
      <c r="G106" s="15" t="s">
        <v>220</v>
      </c>
      <c r="H106" s="16">
        <v>70.66</v>
      </c>
      <c r="I106" s="16">
        <v>0</v>
      </c>
      <c r="J106" s="18">
        <f t="shared" si="1"/>
        <v>70.66</v>
      </c>
      <c r="K106" s="9"/>
      <c r="L106" s="20"/>
    </row>
    <row r="107" spans="1:12" ht="15" customHeight="1" x14ac:dyDescent="0.25">
      <c r="A107" s="17" t="str">
        <f>VLOOKUP(B107,Tabelle3!A:B,2,0)</f>
        <v>Conto capitale</v>
      </c>
      <c r="B107" s="17" t="str">
        <f>VLOOKUP(C107,Tabelle2!A:B,2,0)</f>
        <v>Attrezzature diverse</v>
      </c>
      <c r="C107" s="46" t="s">
        <v>117</v>
      </c>
      <c r="D107" s="23">
        <v>2022</v>
      </c>
      <c r="E107" s="25">
        <v>554</v>
      </c>
      <c r="F107" s="14">
        <v>44865</v>
      </c>
      <c r="G107" s="15" t="s">
        <v>221</v>
      </c>
      <c r="H107" s="16">
        <v>32709</v>
      </c>
      <c r="I107" s="16">
        <v>7195.98</v>
      </c>
      <c r="J107" s="18">
        <f t="shared" si="1"/>
        <v>39904.979999999996</v>
      </c>
      <c r="K107" s="9"/>
      <c r="L107" s="20"/>
    </row>
    <row r="108" spans="1:12" ht="15" customHeight="1" x14ac:dyDescent="0.25">
      <c r="A108" s="17" t="str">
        <f>VLOOKUP(B108,Tabelle3!A:B,2,0)</f>
        <v>Conto capitale</v>
      </c>
      <c r="B108" s="17" t="str">
        <f>VLOOKUP(C108,Tabelle2!A:B,2,0)</f>
        <v>Immob. materiali in corso e acconti</v>
      </c>
      <c r="C108" s="46" t="s">
        <v>155</v>
      </c>
      <c r="D108" s="23">
        <v>2022</v>
      </c>
      <c r="E108" s="25">
        <v>592</v>
      </c>
      <c r="F108" s="14">
        <v>44880</v>
      </c>
      <c r="G108" s="15" t="s">
        <v>222</v>
      </c>
      <c r="H108" s="16">
        <v>69827.42</v>
      </c>
      <c r="I108" s="16">
        <v>15362.03</v>
      </c>
      <c r="J108" s="18">
        <f t="shared" si="1"/>
        <v>85189.45</v>
      </c>
      <c r="K108" s="9"/>
      <c r="L108" s="20"/>
    </row>
    <row r="109" spans="1:12" ht="15" customHeight="1" x14ac:dyDescent="0.25">
      <c r="A109" s="17" t="str">
        <f>VLOOKUP(B109,Tabelle3!A:B,2,0)</f>
        <v>Conto capitale</v>
      </c>
      <c r="B109" s="17" t="str">
        <f>VLOOKUP(C109,Tabelle2!A:B,2,0)</f>
        <v>Immob. materiali in corso e acconti</v>
      </c>
      <c r="C109" s="46" t="s">
        <v>155</v>
      </c>
      <c r="D109" s="23">
        <v>2022</v>
      </c>
      <c r="E109" s="25">
        <v>557</v>
      </c>
      <c r="F109" s="14">
        <v>44879</v>
      </c>
      <c r="G109" s="15" t="s">
        <v>223</v>
      </c>
      <c r="H109" s="16">
        <v>3484.44</v>
      </c>
      <c r="I109" s="16">
        <v>766.58</v>
      </c>
      <c r="J109" s="18">
        <f t="shared" si="1"/>
        <v>4251.0200000000004</v>
      </c>
      <c r="K109" s="9"/>
      <c r="L109" s="20"/>
    </row>
    <row r="110" spans="1:12" ht="15" customHeight="1" x14ac:dyDescent="0.25">
      <c r="A110" s="17" t="str">
        <f>VLOOKUP(B110,Tabelle3!A:B,2,0)</f>
        <v>Uscite correnti</v>
      </c>
      <c r="B110" s="17" t="str">
        <f>VLOOKUP(C110,Tabelle2!A:B,2,0)</f>
        <v>Servizi Diversi</v>
      </c>
      <c r="C110" s="46" t="s">
        <v>22</v>
      </c>
      <c r="D110" s="23">
        <v>2022</v>
      </c>
      <c r="E110" s="25">
        <v>588</v>
      </c>
      <c r="F110" s="14">
        <v>44879</v>
      </c>
      <c r="G110" s="15" t="s">
        <v>56</v>
      </c>
      <c r="H110" s="16">
        <v>90</v>
      </c>
      <c r="I110" s="16">
        <v>0</v>
      </c>
      <c r="J110" s="18">
        <f t="shared" si="1"/>
        <v>90</v>
      </c>
      <c r="K110" s="9"/>
      <c r="L110" s="20"/>
    </row>
    <row r="111" spans="1:12" ht="15" customHeight="1" x14ac:dyDescent="0.25">
      <c r="A111" s="17" t="str">
        <f>VLOOKUP(B111,Tabelle3!A:B,2,0)</f>
        <v>Uscite correnti</v>
      </c>
      <c r="B111" s="17" t="str">
        <f>VLOOKUP(C111,Tabelle2!A:B,2,0)</f>
        <v>Servizi Diversi</v>
      </c>
      <c r="C111" s="46" t="s">
        <v>22</v>
      </c>
      <c r="D111" s="23">
        <v>2022</v>
      </c>
      <c r="E111" s="25">
        <v>588</v>
      </c>
      <c r="F111" s="14">
        <v>44879</v>
      </c>
      <c r="G111" s="15" t="s">
        <v>56</v>
      </c>
      <c r="H111" s="16">
        <v>120</v>
      </c>
      <c r="I111" s="16">
        <v>0</v>
      </c>
      <c r="J111" s="18">
        <f t="shared" si="1"/>
        <v>120</v>
      </c>
      <c r="K111" s="9"/>
      <c r="L111" s="20"/>
    </row>
    <row r="112" spans="1:12" ht="15" customHeight="1" x14ac:dyDescent="0.25">
      <c r="A112" s="17" t="str">
        <f>VLOOKUP(B112,Tabelle3!A:B,2,0)</f>
        <v>Uscite correnti</v>
      </c>
      <c r="B112" s="17" t="str">
        <f>VLOOKUP(C112,Tabelle2!A:B,2,0)</f>
        <v>Acquisti</v>
      </c>
      <c r="C112" s="46" t="s">
        <v>17</v>
      </c>
      <c r="D112" s="23">
        <v>2022</v>
      </c>
      <c r="E112" s="25">
        <v>583</v>
      </c>
      <c r="F112" s="14">
        <v>44879</v>
      </c>
      <c r="G112" s="15" t="s">
        <v>153</v>
      </c>
      <c r="H112" s="16">
        <v>1587.26</v>
      </c>
      <c r="I112" s="16">
        <v>132.13999999999999</v>
      </c>
      <c r="J112" s="18">
        <f t="shared" si="1"/>
        <v>1719.4</v>
      </c>
      <c r="K112" s="9"/>
      <c r="L112" s="20"/>
    </row>
    <row r="113" spans="1:12" ht="15" customHeight="1" x14ac:dyDescent="0.25">
      <c r="A113" s="17" t="str">
        <f>VLOOKUP(B113,Tabelle3!A:B,2,0)</f>
        <v>Uscite correnti</v>
      </c>
      <c r="B113" s="17" t="str">
        <f>VLOOKUP(C113,Tabelle2!A:B,2,0)</f>
        <v>Acquisti</v>
      </c>
      <c r="C113" s="46" t="s">
        <v>62</v>
      </c>
      <c r="D113" s="23">
        <v>2022</v>
      </c>
      <c r="E113" s="25">
        <v>576</v>
      </c>
      <c r="F113" s="14">
        <v>44879</v>
      </c>
      <c r="G113" s="15" t="s">
        <v>189</v>
      </c>
      <c r="H113" s="16">
        <v>357.31</v>
      </c>
      <c r="I113" s="16">
        <v>78.61</v>
      </c>
      <c r="J113" s="18">
        <f t="shared" si="1"/>
        <v>435.92</v>
      </c>
      <c r="K113" s="9"/>
      <c r="L113" s="20"/>
    </row>
    <row r="114" spans="1:12" ht="15" customHeight="1" x14ac:dyDescent="0.25">
      <c r="A114" s="17" t="str">
        <f>VLOOKUP(B114,Tabelle3!A:B,2,0)</f>
        <v>Uscite correnti</v>
      </c>
      <c r="B114" s="17" t="str">
        <f>VLOOKUP(C114,Tabelle2!A:B,2,0)</f>
        <v>Servizi Diversi</v>
      </c>
      <c r="C114" s="46" t="s">
        <v>83</v>
      </c>
      <c r="D114" s="23">
        <v>2022</v>
      </c>
      <c r="E114" s="25">
        <v>563</v>
      </c>
      <c r="F114" s="14">
        <v>44879</v>
      </c>
      <c r="G114" s="15" t="s">
        <v>224</v>
      </c>
      <c r="H114" s="16">
        <v>32.5</v>
      </c>
      <c r="I114" s="16">
        <v>7.15</v>
      </c>
      <c r="J114" s="18">
        <f t="shared" si="1"/>
        <v>39.65</v>
      </c>
      <c r="K114" s="9"/>
      <c r="L114" s="20"/>
    </row>
    <row r="115" spans="1:12" ht="15" customHeight="1" x14ac:dyDescent="0.25">
      <c r="A115" s="17" t="str">
        <f>VLOOKUP(B115,Tabelle3!A:B,2,0)</f>
        <v>Uscite correnti</v>
      </c>
      <c r="B115" s="17" t="str">
        <f>VLOOKUP(C115,Tabelle2!A:B,2,0)</f>
        <v>Acquisti</v>
      </c>
      <c r="C115" s="46" t="s">
        <v>19</v>
      </c>
      <c r="D115" s="23">
        <v>2022</v>
      </c>
      <c r="E115" s="25">
        <v>564</v>
      </c>
      <c r="F115" s="14">
        <v>44879</v>
      </c>
      <c r="G115" s="15" t="s">
        <v>225</v>
      </c>
      <c r="H115" s="16">
        <v>75.739999999999995</v>
      </c>
      <c r="I115" s="16">
        <v>16.66</v>
      </c>
      <c r="J115" s="18">
        <f t="shared" si="1"/>
        <v>92.399999999999991</v>
      </c>
      <c r="K115" s="9"/>
      <c r="L115" s="20"/>
    </row>
    <row r="116" spans="1:12" ht="15" customHeight="1" x14ac:dyDescent="0.25">
      <c r="A116" s="17" t="str">
        <f>VLOOKUP(B116,Tabelle3!A:B,2,0)</f>
        <v>Uscite correnti</v>
      </c>
      <c r="B116" s="17" t="str">
        <f>VLOOKUP(C116,Tabelle2!A:B,2,0)</f>
        <v>Acquisti</v>
      </c>
      <c r="C116" s="46" t="s">
        <v>17</v>
      </c>
      <c r="D116" s="23">
        <v>2022</v>
      </c>
      <c r="E116" s="25">
        <v>581</v>
      </c>
      <c r="F116" s="14">
        <v>44879</v>
      </c>
      <c r="G116" s="15" t="s">
        <v>147</v>
      </c>
      <c r="H116" s="16">
        <v>418.2</v>
      </c>
      <c r="I116" s="16">
        <v>92</v>
      </c>
      <c r="J116" s="18">
        <f t="shared" si="1"/>
        <v>510.2</v>
      </c>
      <c r="K116" s="9"/>
      <c r="L116" s="20"/>
    </row>
    <row r="117" spans="1:12" ht="15" customHeight="1" x14ac:dyDescent="0.25">
      <c r="A117" s="17" t="str">
        <f>VLOOKUP(B117,Tabelle3!A:B,2,0)</f>
        <v>Uscite correnti</v>
      </c>
      <c r="B117" s="17" t="str">
        <f>VLOOKUP(C117,Tabelle2!A:B,2,0)</f>
        <v>Acquisti</v>
      </c>
      <c r="C117" s="46" t="s">
        <v>11</v>
      </c>
      <c r="D117" s="23">
        <v>2022</v>
      </c>
      <c r="E117" s="25">
        <v>566</v>
      </c>
      <c r="F117" s="14">
        <v>44879</v>
      </c>
      <c r="G117" s="15" t="s">
        <v>171</v>
      </c>
      <c r="H117" s="16">
        <v>18</v>
      </c>
      <c r="I117" s="16">
        <v>1.8</v>
      </c>
      <c r="J117" s="18">
        <f t="shared" ref="J117:J175" si="2">H117+I117</f>
        <v>19.8</v>
      </c>
      <c r="K117" s="9"/>
      <c r="L117" s="20"/>
    </row>
    <row r="118" spans="1:12" ht="15" customHeight="1" x14ac:dyDescent="0.25">
      <c r="A118" s="17" t="str">
        <f>VLOOKUP(B118,Tabelle3!A:B,2,0)</f>
        <v>Uscite correnti</v>
      </c>
      <c r="B118" s="17" t="str">
        <f>VLOOKUP(C118,Tabelle2!A:B,2,0)</f>
        <v>Acquisti</v>
      </c>
      <c r="C118" s="46" t="s">
        <v>17</v>
      </c>
      <c r="D118" s="23">
        <v>2022</v>
      </c>
      <c r="E118" s="25">
        <v>577</v>
      </c>
      <c r="F118" s="14">
        <v>44879</v>
      </c>
      <c r="G118" s="15" t="s">
        <v>37</v>
      </c>
      <c r="H118" s="16">
        <v>13.76</v>
      </c>
      <c r="I118" s="16">
        <v>3.03</v>
      </c>
      <c r="J118" s="18">
        <f t="shared" si="2"/>
        <v>16.79</v>
      </c>
      <c r="K118" s="9"/>
      <c r="L118" s="20"/>
    </row>
    <row r="119" spans="1:12" ht="15" customHeight="1" x14ac:dyDescent="0.25">
      <c r="A119" s="17" t="str">
        <f>VLOOKUP(B119,Tabelle3!A:B,2,0)</f>
        <v>Uscite correnti</v>
      </c>
      <c r="B119" s="17" t="str">
        <f>VLOOKUP(C119,Tabelle2!A:B,2,0)</f>
        <v>Acquisti</v>
      </c>
      <c r="C119" s="46" t="s">
        <v>173</v>
      </c>
      <c r="D119" s="23">
        <v>2022</v>
      </c>
      <c r="E119" s="25">
        <v>569</v>
      </c>
      <c r="F119" s="14">
        <v>44879</v>
      </c>
      <c r="G119" s="15" t="s">
        <v>36</v>
      </c>
      <c r="H119" s="16">
        <v>488.35</v>
      </c>
      <c r="I119" s="16">
        <v>55.83</v>
      </c>
      <c r="J119" s="18">
        <f t="shared" si="2"/>
        <v>544.18000000000006</v>
      </c>
      <c r="K119" s="9"/>
      <c r="L119" s="20"/>
    </row>
    <row r="120" spans="1:12" ht="15" customHeight="1" x14ac:dyDescent="0.25">
      <c r="A120" s="17" t="str">
        <f>VLOOKUP(B120,Tabelle3!A:B,2,0)</f>
        <v>Conto capitale</v>
      </c>
      <c r="B120" s="17" t="str">
        <f>VLOOKUP(C120,Tabelle2!A:B,2,0)</f>
        <v>Immob. materiali in corso e acconti</v>
      </c>
      <c r="C120" s="46" t="s">
        <v>155</v>
      </c>
      <c r="D120" s="23">
        <v>2022</v>
      </c>
      <c r="E120" s="25">
        <v>580</v>
      </c>
      <c r="F120" s="14">
        <v>44879</v>
      </c>
      <c r="G120" s="15" t="s">
        <v>184</v>
      </c>
      <c r="H120" s="16">
        <v>506.98</v>
      </c>
      <c r="I120" s="16">
        <v>50.7</v>
      </c>
      <c r="J120" s="18">
        <f t="shared" si="2"/>
        <v>557.68000000000006</v>
      </c>
      <c r="K120" s="9"/>
      <c r="L120" s="20"/>
    </row>
    <row r="121" spans="1:12" ht="15" customHeight="1" x14ac:dyDescent="0.25">
      <c r="A121" s="17" t="str">
        <f>VLOOKUP(B121,Tabelle3!A:B,2,0)</f>
        <v>Uscite correnti</v>
      </c>
      <c r="B121" s="17" t="str">
        <f>VLOOKUP(C121,Tabelle2!A:B,2,0)</f>
        <v>Acquisti</v>
      </c>
      <c r="C121" s="46" t="s">
        <v>18</v>
      </c>
      <c r="D121" s="23">
        <v>2022</v>
      </c>
      <c r="E121" s="25">
        <v>565</v>
      </c>
      <c r="F121" s="14">
        <v>44879</v>
      </c>
      <c r="G121" s="15" t="s">
        <v>148</v>
      </c>
      <c r="H121" s="16">
        <v>3367.04</v>
      </c>
      <c r="I121" s="16">
        <v>174.28</v>
      </c>
      <c r="J121" s="18">
        <f t="shared" si="2"/>
        <v>3541.32</v>
      </c>
      <c r="L121" s="20"/>
    </row>
    <row r="122" spans="1:12" ht="15" customHeight="1" x14ac:dyDescent="0.25">
      <c r="A122" s="17" t="str">
        <f>VLOOKUP(B122,Tabelle3!A:B,2,0)</f>
        <v>Uscite correnti</v>
      </c>
      <c r="B122" s="17" t="str">
        <f>VLOOKUP(C122,Tabelle2!A:B,2,0)</f>
        <v>Acquisti</v>
      </c>
      <c r="C122" s="46" t="s">
        <v>16</v>
      </c>
      <c r="D122" s="23">
        <v>2022</v>
      </c>
      <c r="E122" s="25">
        <v>571</v>
      </c>
      <c r="F122" s="14">
        <v>44879</v>
      </c>
      <c r="G122" s="15" t="s">
        <v>143</v>
      </c>
      <c r="H122" s="16">
        <v>1561.55</v>
      </c>
      <c r="I122" s="16">
        <v>62.49</v>
      </c>
      <c r="J122" s="18">
        <f t="shared" si="2"/>
        <v>1624.04</v>
      </c>
      <c r="L122" s="20"/>
    </row>
    <row r="123" spans="1:12" ht="15" customHeight="1" x14ac:dyDescent="0.25">
      <c r="A123" s="17" t="str">
        <f>VLOOKUP(B123,Tabelle3!A:B,2,0)</f>
        <v>Uscite correnti</v>
      </c>
      <c r="B123" s="17" t="str">
        <f>VLOOKUP(C123,Tabelle2!A:B,2,0)</f>
        <v>Partecipazioni</v>
      </c>
      <c r="C123" s="46" t="s">
        <v>175</v>
      </c>
      <c r="D123" s="23">
        <v>2022</v>
      </c>
      <c r="E123" s="25">
        <v>589</v>
      </c>
      <c r="F123" s="14">
        <v>44879</v>
      </c>
      <c r="G123" s="15" t="s">
        <v>149</v>
      </c>
      <c r="H123" s="16">
        <v>2275.9499999999998</v>
      </c>
      <c r="I123" s="16">
        <v>480.69</v>
      </c>
      <c r="J123" s="18">
        <f t="shared" si="2"/>
        <v>2756.64</v>
      </c>
      <c r="L123" s="20"/>
    </row>
    <row r="124" spans="1:12" ht="15" customHeight="1" x14ac:dyDescent="0.25">
      <c r="A124" s="17" t="str">
        <f>VLOOKUP(B124,Tabelle3!A:B,2,0)</f>
        <v>Uscite correnti</v>
      </c>
      <c r="B124" s="17" t="str">
        <f>VLOOKUP(C124,Tabelle2!A:B,2,0)</f>
        <v>Imposte sul reddito</v>
      </c>
      <c r="C124" s="46" t="s">
        <v>71</v>
      </c>
      <c r="D124" s="23">
        <v>2022</v>
      </c>
      <c r="E124" s="25">
        <v>602</v>
      </c>
      <c r="F124" s="14">
        <v>44895</v>
      </c>
      <c r="G124" s="15" t="s">
        <v>57</v>
      </c>
      <c r="H124" s="16">
        <v>506</v>
      </c>
      <c r="I124" s="16">
        <v>0</v>
      </c>
      <c r="J124" s="18">
        <f t="shared" si="2"/>
        <v>506</v>
      </c>
      <c r="L124" s="20"/>
    </row>
    <row r="125" spans="1:12" ht="15" customHeight="1" x14ac:dyDescent="0.25">
      <c r="A125" s="17" t="str">
        <f>VLOOKUP(B125,Tabelle3!A:B,2,0)</f>
        <v>Uscite correnti</v>
      </c>
      <c r="B125" s="17" t="str">
        <f>VLOOKUP(C125,Tabelle2!A:B,2,0)</f>
        <v>Imposte sul reddito</v>
      </c>
      <c r="C125" s="46" t="s">
        <v>71</v>
      </c>
      <c r="D125" s="23">
        <v>2022</v>
      </c>
      <c r="E125" s="25">
        <v>602</v>
      </c>
      <c r="F125" s="14">
        <v>44895</v>
      </c>
      <c r="G125" s="15" t="s">
        <v>57</v>
      </c>
      <c r="H125" s="16">
        <v>601</v>
      </c>
      <c r="I125" s="16">
        <v>0</v>
      </c>
      <c r="J125" s="18">
        <f t="shared" si="2"/>
        <v>601</v>
      </c>
      <c r="L125" s="20"/>
    </row>
    <row r="126" spans="1:12" ht="15" customHeight="1" x14ac:dyDescent="0.25">
      <c r="A126" s="17" t="str">
        <f>VLOOKUP(B126,Tabelle3!A:B,2,0)</f>
        <v>Conto capitale</v>
      </c>
      <c r="B126" s="17" t="str">
        <f>VLOOKUP(C126,Tabelle2!A:B,2,0)</f>
        <v>Immob. materiali in corso e acconti</v>
      </c>
      <c r="C126" s="46" t="s">
        <v>155</v>
      </c>
      <c r="D126" s="23">
        <v>2022</v>
      </c>
      <c r="E126" s="25">
        <v>573</v>
      </c>
      <c r="F126" s="14">
        <v>44879</v>
      </c>
      <c r="G126" s="15" t="s">
        <v>169</v>
      </c>
      <c r="H126" s="16">
        <v>169.76</v>
      </c>
      <c r="I126" s="16">
        <v>16.98</v>
      </c>
      <c r="J126" s="18">
        <f t="shared" si="2"/>
        <v>186.73999999999998</v>
      </c>
      <c r="L126" s="20"/>
    </row>
    <row r="127" spans="1:12" ht="15" customHeight="1" x14ac:dyDescent="0.25">
      <c r="A127" s="17" t="str">
        <f>VLOOKUP(B127,Tabelle3!A:B,2,0)</f>
        <v>Conto capitale</v>
      </c>
      <c r="B127" s="17" t="str">
        <f>VLOOKUP(C127,Tabelle2!A:B,2,0)</f>
        <v>Immob. materiali in corso e acconti</v>
      </c>
      <c r="C127" s="46" t="s">
        <v>155</v>
      </c>
      <c r="D127" s="23">
        <v>2022</v>
      </c>
      <c r="E127" s="25">
        <v>574</v>
      </c>
      <c r="F127" s="14">
        <v>44879</v>
      </c>
      <c r="G127" s="15" t="s">
        <v>169</v>
      </c>
      <c r="H127" s="16">
        <v>826.05</v>
      </c>
      <c r="I127" s="16">
        <v>82.61</v>
      </c>
      <c r="J127" s="18">
        <f t="shared" si="2"/>
        <v>908.66</v>
      </c>
      <c r="L127" s="20"/>
    </row>
    <row r="128" spans="1:12" ht="15" customHeight="1" x14ac:dyDescent="0.25">
      <c r="A128" s="17" t="str">
        <f>VLOOKUP(B128,Tabelle3!A:B,2,0)</f>
        <v>Uscite correnti</v>
      </c>
      <c r="B128" s="17" t="str">
        <f>VLOOKUP(C128,Tabelle2!A:B,2,0)</f>
        <v>Acquisti</v>
      </c>
      <c r="C128" s="46" t="s">
        <v>17</v>
      </c>
      <c r="D128" s="23">
        <v>2022</v>
      </c>
      <c r="E128" s="25">
        <v>570</v>
      </c>
      <c r="F128" s="14">
        <v>44879</v>
      </c>
      <c r="G128" s="15" t="s">
        <v>142</v>
      </c>
      <c r="H128" s="16">
        <v>1343.93</v>
      </c>
      <c r="I128" s="16">
        <v>122.34</v>
      </c>
      <c r="J128" s="18">
        <f t="shared" si="2"/>
        <v>1466.27</v>
      </c>
      <c r="L128" s="20"/>
    </row>
    <row r="129" spans="1:12" ht="15" customHeight="1" x14ac:dyDescent="0.25">
      <c r="A129" s="17" t="str">
        <f>VLOOKUP(B129,Tabelle3!A:B,2,0)</f>
        <v>Uscite correnti</v>
      </c>
      <c r="B129" s="17" t="str">
        <f>VLOOKUP(C129,Tabelle2!A:B,2,0)</f>
        <v>Servizi Diversi</v>
      </c>
      <c r="C129" s="46" t="s">
        <v>22</v>
      </c>
      <c r="D129" s="23">
        <v>2022</v>
      </c>
      <c r="E129" s="25">
        <v>568</v>
      </c>
      <c r="F129" s="14">
        <v>44879</v>
      </c>
      <c r="G129" s="15" t="s">
        <v>226</v>
      </c>
      <c r="H129" s="16">
        <v>180</v>
      </c>
      <c r="I129" s="16">
        <v>0</v>
      </c>
      <c r="J129" s="18">
        <f t="shared" si="2"/>
        <v>180</v>
      </c>
      <c r="L129" s="20"/>
    </row>
    <row r="130" spans="1:12" ht="15" customHeight="1" x14ac:dyDescent="0.25">
      <c r="A130" s="17" t="str">
        <f>VLOOKUP(B130,Tabelle3!A:B,2,0)</f>
        <v>Uscite correnti</v>
      </c>
      <c r="B130" s="17" t="str">
        <f>VLOOKUP(C130,Tabelle2!A:B,2,0)</f>
        <v>Acquisti</v>
      </c>
      <c r="C130" s="46" t="s">
        <v>13</v>
      </c>
      <c r="D130" s="23">
        <v>2022</v>
      </c>
      <c r="E130" s="25">
        <v>560</v>
      </c>
      <c r="F130" s="14">
        <v>44879</v>
      </c>
      <c r="G130" s="15" t="s">
        <v>151</v>
      </c>
      <c r="H130" s="16">
        <v>473.02</v>
      </c>
      <c r="I130" s="16">
        <v>104.06</v>
      </c>
      <c r="J130" s="18">
        <f t="shared" si="2"/>
        <v>577.07999999999993</v>
      </c>
      <c r="L130" s="20"/>
    </row>
    <row r="131" spans="1:12" ht="15" customHeight="1" x14ac:dyDescent="0.25">
      <c r="A131" s="17" t="str">
        <f>VLOOKUP(B131,Tabelle3!A:B,2,0)</f>
        <v>Uscite correnti</v>
      </c>
      <c r="B131" s="17" t="str">
        <f>VLOOKUP(C131,Tabelle2!A:B,2,0)</f>
        <v>Acquisti</v>
      </c>
      <c r="C131" s="46" t="s">
        <v>21</v>
      </c>
      <c r="D131" s="23">
        <v>2022</v>
      </c>
      <c r="E131" s="25">
        <v>582</v>
      </c>
      <c r="F131" s="14">
        <v>44879</v>
      </c>
      <c r="G131" s="15" t="s">
        <v>141</v>
      </c>
      <c r="H131" s="16">
        <v>796.98</v>
      </c>
      <c r="I131" s="16">
        <v>33.24</v>
      </c>
      <c r="J131" s="18">
        <f t="shared" si="2"/>
        <v>830.22</v>
      </c>
      <c r="L131" s="20"/>
    </row>
    <row r="132" spans="1:12" ht="15" customHeight="1" x14ac:dyDescent="0.25">
      <c r="A132" s="17" t="str">
        <f>VLOOKUP(B132,Tabelle3!A:B,2,0)</f>
        <v>Uscite correnti</v>
      </c>
      <c r="B132" s="17" t="str">
        <f>VLOOKUP(C132,Tabelle2!A:B,2,0)</f>
        <v>Manutenzioni</v>
      </c>
      <c r="C132" s="46" t="s">
        <v>26</v>
      </c>
      <c r="D132" s="23">
        <v>2022</v>
      </c>
      <c r="E132" s="25">
        <v>575</v>
      </c>
      <c r="F132" s="14">
        <v>44879</v>
      </c>
      <c r="G132" s="15" t="s">
        <v>169</v>
      </c>
      <c r="H132" s="16">
        <v>165</v>
      </c>
      <c r="I132" s="16">
        <v>36.299999999999997</v>
      </c>
      <c r="J132" s="18">
        <f t="shared" si="2"/>
        <v>201.3</v>
      </c>
      <c r="L132" s="20"/>
    </row>
    <row r="133" spans="1:12" ht="15" customHeight="1" x14ac:dyDescent="0.25">
      <c r="A133" s="17" t="str">
        <f>VLOOKUP(B133,Tabelle3!A:B,2,0)</f>
        <v>Uscite correnti</v>
      </c>
      <c r="B133" s="17" t="str">
        <f>VLOOKUP(C133,Tabelle2!A:B,2,0)</f>
        <v>Consulenze e collaborazioni</v>
      </c>
      <c r="C133" s="46" t="s">
        <v>51</v>
      </c>
      <c r="D133" s="23">
        <v>2022</v>
      </c>
      <c r="E133" s="25">
        <v>616</v>
      </c>
      <c r="F133" s="14">
        <v>44900</v>
      </c>
      <c r="G133" s="15" t="s">
        <v>131</v>
      </c>
      <c r="H133" s="16">
        <v>175</v>
      </c>
      <c r="I133" s="16">
        <v>38.5</v>
      </c>
      <c r="J133" s="18">
        <f t="shared" si="2"/>
        <v>213.5</v>
      </c>
      <c r="L133" s="20"/>
    </row>
    <row r="134" spans="1:12" ht="15" customHeight="1" x14ac:dyDescent="0.25">
      <c r="A134" s="17" t="str">
        <f>VLOOKUP(B134,Tabelle3!A:B,2,0)</f>
        <v>Uscite correnti</v>
      </c>
      <c r="B134" s="17" t="str">
        <f>VLOOKUP(C134,Tabelle2!A:B,2,0)</f>
        <v>Oneri diversi di gestione</v>
      </c>
      <c r="C134" s="46" t="s">
        <v>24</v>
      </c>
      <c r="D134" s="23">
        <v>2022</v>
      </c>
      <c r="E134" s="25">
        <v>606</v>
      </c>
      <c r="F134" s="14">
        <v>44900</v>
      </c>
      <c r="G134" s="15" t="s">
        <v>183</v>
      </c>
      <c r="H134" s="16">
        <v>67.63</v>
      </c>
      <c r="I134" s="16">
        <v>14.88</v>
      </c>
      <c r="J134" s="18">
        <f t="shared" si="2"/>
        <v>82.509999999999991</v>
      </c>
      <c r="L134" s="20"/>
    </row>
    <row r="135" spans="1:12" ht="15" customHeight="1" x14ac:dyDescent="0.25">
      <c r="A135" s="17" t="str">
        <f>VLOOKUP(B135,Tabelle3!A:B,2,0)</f>
        <v>Uscite correnti</v>
      </c>
      <c r="B135" s="17" t="str">
        <f>VLOOKUP(C135,Tabelle2!A:B,2,0)</f>
        <v>Servizi Diversi</v>
      </c>
      <c r="C135" s="46" t="s">
        <v>22</v>
      </c>
      <c r="D135" s="23">
        <v>2022</v>
      </c>
      <c r="E135" s="25">
        <v>591</v>
      </c>
      <c r="F135" s="14">
        <v>44879</v>
      </c>
      <c r="G135" s="15" t="s">
        <v>218</v>
      </c>
      <c r="H135" s="16">
        <v>182</v>
      </c>
      <c r="I135" s="16">
        <v>0</v>
      </c>
      <c r="J135" s="18">
        <f t="shared" si="2"/>
        <v>182</v>
      </c>
      <c r="L135" s="20"/>
    </row>
    <row r="136" spans="1:12" ht="15" customHeight="1" x14ac:dyDescent="0.25">
      <c r="A136" s="17" t="str">
        <f>VLOOKUP(B136,Tabelle3!A:B,2,0)</f>
        <v>Uscite correnti</v>
      </c>
      <c r="B136" s="17" t="str">
        <f>VLOOKUP(C136,Tabelle2!A:B,2,0)</f>
        <v>Acquisti</v>
      </c>
      <c r="C136" s="46" t="s">
        <v>15</v>
      </c>
      <c r="D136" s="23">
        <v>2022</v>
      </c>
      <c r="E136" s="25">
        <v>612</v>
      </c>
      <c r="F136" s="14">
        <v>44900</v>
      </c>
      <c r="G136" s="15" t="s">
        <v>34</v>
      </c>
      <c r="H136" s="16">
        <v>1631.83</v>
      </c>
      <c r="I136" s="16">
        <v>163.18</v>
      </c>
      <c r="J136" s="18">
        <f t="shared" si="2"/>
        <v>1795.01</v>
      </c>
      <c r="L136" s="20"/>
    </row>
    <row r="137" spans="1:12" ht="15" customHeight="1" x14ac:dyDescent="0.25">
      <c r="A137" s="17" t="str">
        <f>VLOOKUP(B137,Tabelle3!A:B,2,0)</f>
        <v>Uscite correnti</v>
      </c>
      <c r="B137" s="17" t="str">
        <f>VLOOKUP(C137,Tabelle2!A:B,2,0)</f>
        <v>Oneri diversi di gestione</v>
      </c>
      <c r="C137" s="46" t="s">
        <v>114</v>
      </c>
      <c r="D137" s="23">
        <v>2022</v>
      </c>
      <c r="E137" s="25">
        <v>605</v>
      </c>
      <c r="F137" s="14">
        <v>44897</v>
      </c>
      <c r="G137" s="15" t="s">
        <v>227</v>
      </c>
      <c r="H137" s="16">
        <v>50</v>
      </c>
      <c r="I137" s="16">
        <v>0</v>
      </c>
      <c r="J137" s="18">
        <f t="shared" si="2"/>
        <v>50</v>
      </c>
      <c r="L137" s="20"/>
    </row>
    <row r="138" spans="1:12" ht="15" customHeight="1" x14ac:dyDescent="0.25">
      <c r="A138" s="17" t="str">
        <f>VLOOKUP(B138,Tabelle3!A:B,2,0)</f>
        <v>Conto capitale</v>
      </c>
      <c r="B138" s="17" t="str">
        <f>VLOOKUP(C138,Tabelle2!A:B,2,0)</f>
        <v>costi di impianto ed ampliamento</v>
      </c>
      <c r="C138" s="46" t="s">
        <v>235</v>
      </c>
      <c r="D138" s="23">
        <v>2022</v>
      </c>
      <c r="E138" s="25">
        <v>611</v>
      </c>
      <c r="F138" s="14">
        <v>44900</v>
      </c>
      <c r="G138" s="15" t="s">
        <v>228</v>
      </c>
      <c r="H138" s="16">
        <v>7850</v>
      </c>
      <c r="I138" s="16">
        <v>1727</v>
      </c>
      <c r="J138" s="18">
        <f t="shared" si="2"/>
        <v>9577</v>
      </c>
      <c r="L138" s="20"/>
    </row>
    <row r="139" spans="1:12" ht="15" customHeight="1" x14ac:dyDescent="0.25">
      <c r="A139" s="17" t="str">
        <f>VLOOKUP(B139,Tabelle3!A:B,2,0)</f>
        <v>Uscite correnti</v>
      </c>
      <c r="B139" s="17" t="str">
        <f>VLOOKUP(C139,Tabelle2!A:B,2,0)</f>
        <v>Utenze</v>
      </c>
      <c r="C139" s="46" t="s">
        <v>110</v>
      </c>
      <c r="D139" s="23">
        <v>2022</v>
      </c>
      <c r="E139" s="25">
        <v>584</v>
      </c>
      <c r="F139" s="14">
        <v>44879</v>
      </c>
      <c r="G139" s="15" t="s">
        <v>50</v>
      </c>
      <c r="H139" s="16">
        <v>26.62</v>
      </c>
      <c r="I139" s="16">
        <v>5.86</v>
      </c>
      <c r="J139" s="18">
        <f t="shared" si="2"/>
        <v>32.480000000000004</v>
      </c>
      <c r="L139" s="20"/>
    </row>
    <row r="140" spans="1:12" ht="15" customHeight="1" x14ac:dyDescent="0.25">
      <c r="A140" s="17" t="str">
        <f>VLOOKUP(B140,Tabelle3!A:B,2,0)</f>
        <v>Uscite correnti</v>
      </c>
      <c r="B140" s="17" t="str">
        <f>VLOOKUP(C140,Tabelle2!A:B,2,0)</f>
        <v>Manutenzioni</v>
      </c>
      <c r="C140" s="46" t="s">
        <v>130</v>
      </c>
      <c r="D140" s="23">
        <v>2022</v>
      </c>
      <c r="E140" s="25">
        <v>610</v>
      </c>
      <c r="F140" s="14">
        <v>44900</v>
      </c>
      <c r="G140" s="15" t="s">
        <v>193</v>
      </c>
      <c r="H140" s="16">
        <v>455.5</v>
      </c>
      <c r="I140" s="16">
        <v>100.21</v>
      </c>
      <c r="J140" s="18">
        <f t="shared" si="2"/>
        <v>555.71</v>
      </c>
      <c r="L140" s="20"/>
    </row>
    <row r="141" spans="1:12" ht="15" customHeight="1" x14ac:dyDescent="0.25">
      <c r="A141" s="17" t="str">
        <f>VLOOKUP(B141,Tabelle3!A:B,2,0)</f>
        <v>Uscite correnti</v>
      </c>
      <c r="B141" s="17" t="str">
        <f>VLOOKUP(C141,Tabelle2!A:B,2,0)</f>
        <v>Manutenzioni</v>
      </c>
      <c r="C141" s="46" t="s">
        <v>26</v>
      </c>
      <c r="D141" s="23">
        <v>2022</v>
      </c>
      <c r="E141" s="25">
        <v>608</v>
      </c>
      <c r="F141" s="14">
        <v>44900</v>
      </c>
      <c r="G141" s="15" t="s">
        <v>46</v>
      </c>
      <c r="H141" s="16">
        <v>4690.26</v>
      </c>
      <c r="I141" s="16">
        <v>1031.8599999999999</v>
      </c>
      <c r="J141" s="18">
        <f t="shared" si="2"/>
        <v>5722.12</v>
      </c>
      <c r="L141" s="20"/>
    </row>
    <row r="142" spans="1:12" ht="15" customHeight="1" x14ac:dyDescent="0.25">
      <c r="A142" s="17" t="str">
        <f>VLOOKUP(B142,Tabelle3!A:B,2,0)</f>
        <v>Uscite correnti</v>
      </c>
      <c r="B142" s="17" t="str">
        <f>VLOOKUP(C142,Tabelle2!A:B,2,0)</f>
        <v>Servizi Diversi</v>
      </c>
      <c r="C142" s="46" t="s">
        <v>28</v>
      </c>
      <c r="D142" s="23">
        <v>2022</v>
      </c>
      <c r="E142" s="25">
        <v>609</v>
      </c>
      <c r="F142" s="14">
        <v>44900</v>
      </c>
      <c r="G142" s="15" t="s">
        <v>210</v>
      </c>
      <c r="H142" s="16">
        <v>2784</v>
      </c>
      <c r="I142" s="16">
        <v>0</v>
      </c>
      <c r="J142" s="18">
        <f t="shared" si="2"/>
        <v>2784</v>
      </c>
      <c r="L142" s="20"/>
    </row>
    <row r="143" spans="1:12" ht="15" customHeight="1" x14ac:dyDescent="0.25">
      <c r="A143" s="17" t="str">
        <f>VLOOKUP(B143,Tabelle3!A:B,2,0)</f>
        <v>Uscite correnti</v>
      </c>
      <c r="B143" s="17" t="str">
        <f>VLOOKUP(C143,Tabelle2!A:B,2,0)</f>
        <v>Acquisti</v>
      </c>
      <c r="C143" s="46" t="s">
        <v>14</v>
      </c>
      <c r="D143" s="23">
        <v>2022</v>
      </c>
      <c r="E143" s="25">
        <v>572</v>
      </c>
      <c r="F143" s="14">
        <v>44879</v>
      </c>
      <c r="G143" s="15" t="s">
        <v>205</v>
      </c>
      <c r="H143" s="16">
        <v>90.93</v>
      </c>
      <c r="I143" s="16">
        <v>20.010000000000002</v>
      </c>
      <c r="J143" s="18">
        <f t="shared" si="2"/>
        <v>110.94000000000001</v>
      </c>
      <c r="L143" s="20"/>
    </row>
    <row r="144" spans="1:12" ht="15" customHeight="1" x14ac:dyDescent="0.25">
      <c r="A144" s="17" t="str">
        <f>VLOOKUP(B144,Tabelle3!A:B,2,0)</f>
        <v>Uscite correnti</v>
      </c>
      <c r="B144" s="17" t="str">
        <f>VLOOKUP(C144,Tabelle2!A:B,2,0)</f>
        <v>Utenze</v>
      </c>
      <c r="C144" s="46" t="s">
        <v>31</v>
      </c>
      <c r="D144" s="23">
        <v>2022</v>
      </c>
      <c r="E144" s="25">
        <v>617</v>
      </c>
      <c r="F144" s="14">
        <v>44900</v>
      </c>
      <c r="G144" s="15" t="s">
        <v>32</v>
      </c>
      <c r="H144" s="16">
        <v>45</v>
      </c>
      <c r="I144" s="16">
        <v>9.9</v>
      </c>
      <c r="J144" s="18">
        <f t="shared" si="2"/>
        <v>54.9</v>
      </c>
      <c r="L144" s="20"/>
    </row>
    <row r="145" spans="1:12" ht="15" customHeight="1" x14ac:dyDescent="0.25">
      <c r="A145" s="17" t="str">
        <f>VLOOKUP(B145,Tabelle3!A:B,2,0)</f>
        <v>Uscite correnti</v>
      </c>
      <c r="B145" s="17" t="str">
        <f>VLOOKUP(C145,Tabelle2!A:B,2,0)</f>
        <v>Salari e stipendi</v>
      </c>
      <c r="C145" s="42" t="s">
        <v>66</v>
      </c>
      <c r="D145" s="23">
        <v>2022</v>
      </c>
      <c r="E145" s="25">
        <v>629</v>
      </c>
      <c r="F145" s="14">
        <v>44910</v>
      </c>
      <c r="G145" s="15" t="s">
        <v>58</v>
      </c>
      <c r="H145" s="16">
        <v>1037.8499999999999</v>
      </c>
      <c r="I145" s="16">
        <v>0</v>
      </c>
      <c r="J145" s="18">
        <f t="shared" si="2"/>
        <v>1037.8499999999999</v>
      </c>
      <c r="L145" s="20"/>
    </row>
    <row r="146" spans="1:12" ht="15" customHeight="1" x14ac:dyDescent="0.25">
      <c r="A146" s="17" t="str">
        <f>VLOOKUP(B146,Tabelle3!A:B,2,0)</f>
        <v>Uscite correnti</v>
      </c>
      <c r="B146" s="17" t="str">
        <f>VLOOKUP(C146,Tabelle2!A:B,2,0)</f>
        <v>Salari e stipendi</v>
      </c>
      <c r="C146" s="42" t="s">
        <v>66</v>
      </c>
      <c r="D146" s="23">
        <v>2022</v>
      </c>
      <c r="E146" s="25">
        <v>629</v>
      </c>
      <c r="F146" s="14">
        <v>44910</v>
      </c>
      <c r="G146" s="15" t="s">
        <v>58</v>
      </c>
      <c r="H146" s="16">
        <v>321898.11</v>
      </c>
      <c r="I146" s="16">
        <v>0</v>
      </c>
      <c r="J146" s="18">
        <f t="shared" si="2"/>
        <v>321898.11</v>
      </c>
      <c r="L146" s="20"/>
    </row>
    <row r="147" spans="1:12" ht="15" customHeight="1" x14ac:dyDescent="0.25">
      <c r="A147" s="17" t="str">
        <f>VLOOKUP(B147,Tabelle3!A:B,2,0)</f>
        <v>Conto capitale</v>
      </c>
      <c r="B147" s="17" t="str">
        <f>VLOOKUP(C147,Tabelle2!A:B,2,0)</f>
        <v>Debiti diversi</v>
      </c>
      <c r="C147" s="42" t="s">
        <v>163</v>
      </c>
      <c r="D147" s="23">
        <v>2022</v>
      </c>
      <c r="E147" s="25">
        <v>625</v>
      </c>
      <c r="F147" s="14">
        <v>44910</v>
      </c>
      <c r="G147" s="15" t="s">
        <v>216</v>
      </c>
      <c r="H147" s="16">
        <v>3.32</v>
      </c>
      <c r="I147" s="16">
        <v>0</v>
      </c>
      <c r="J147" s="18">
        <f t="shared" si="2"/>
        <v>3.32</v>
      </c>
      <c r="L147" s="20"/>
    </row>
    <row r="148" spans="1:12" ht="15" customHeight="1" x14ac:dyDescent="0.25">
      <c r="A148" s="17" t="str">
        <f>VLOOKUP(B148,Tabelle3!A:B,2,0)</f>
        <v>Conto capitale</v>
      </c>
      <c r="B148" s="17" t="str">
        <f>VLOOKUP(C148,Tabelle2!A:B,2,0)</f>
        <v>Debiti diversi</v>
      </c>
      <c r="C148" s="42" t="s">
        <v>163</v>
      </c>
      <c r="D148" s="23">
        <v>2022</v>
      </c>
      <c r="E148" s="25">
        <v>623</v>
      </c>
      <c r="F148" s="14">
        <v>44910</v>
      </c>
      <c r="G148" s="15" t="s">
        <v>59</v>
      </c>
      <c r="H148" s="16">
        <v>59.88</v>
      </c>
      <c r="I148" s="16">
        <v>0</v>
      </c>
      <c r="J148" s="21">
        <f t="shared" si="2"/>
        <v>59.88</v>
      </c>
      <c r="L148" s="20"/>
    </row>
    <row r="149" spans="1:12" s="22" customFormat="1" ht="15" customHeight="1" x14ac:dyDescent="0.25">
      <c r="A149" s="17" t="str">
        <f>VLOOKUP(B149,Tabelle3!A:B,2,0)</f>
        <v>Conto capitale</v>
      </c>
      <c r="B149" s="17" t="str">
        <f>VLOOKUP(C149,Tabelle2!A:B,2,0)</f>
        <v>Debiti diversi</v>
      </c>
      <c r="C149" s="42" t="s">
        <v>163</v>
      </c>
      <c r="D149" s="23">
        <v>2022</v>
      </c>
      <c r="E149" s="25">
        <v>626</v>
      </c>
      <c r="F149" s="14">
        <v>44910</v>
      </c>
      <c r="G149" s="15" t="s">
        <v>167</v>
      </c>
      <c r="H149" s="16">
        <v>252.92</v>
      </c>
      <c r="I149" s="16">
        <v>0</v>
      </c>
      <c r="J149" s="18">
        <f t="shared" si="2"/>
        <v>252.92</v>
      </c>
    </row>
    <row r="150" spans="1:12" s="22" customFormat="1" ht="15" customHeight="1" x14ac:dyDescent="0.25">
      <c r="A150" s="17" t="str">
        <f>VLOOKUP(B150,Tabelle3!A:B,2,0)</f>
        <v>Conto capitale</v>
      </c>
      <c r="B150" s="17" t="str">
        <f>VLOOKUP(C150,Tabelle2!A:B,2,0)</f>
        <v>Debiti diversi</v>
      </c>
      <c r="C150" s="42" t="s">
        <v>163</v>
      </c>
      <c r="D150" s="23">
        <v>2022</v>
      </c>
      <c r="E150" s="25">
        <v>627</v>
      </c>
      <c r="F150" s="14">
        <v>44910</v>
      </c>
      <c r="G150" s="15" t="s">
        <v>60</v>
      </c>
      <c r="H150" s="16">
        <v>36.4</v>
      </c>
      <c r="I150" s="16">
        <v>0</v>
      </c>
      <c r="J150" s="18">
        <f t="shared" si="2"/>
        <v>36.4</v>
      </c>
    </row>
    <row r="151" spans="1:12" s="22" customFormat="1" ht="15" customHeight="1" x14ac:dyDescent="0.25">
      <c r="A151" s="17" t="str">
        <f>VLOOKUP(B151,Tabelle3!A:B,2,0)</f>
        <v>Conto capitale</v>
      </c>
      <c r="B151" s="17" t="str">
        <f>VLOOKUP(C151,Tabelle2!A:B,2,0)</f>
        <v>Debiti diversi</v>
      </c>
      <c r="C151" s="42" t="s">
        <v>163</v>
      </c>
      <c r="D151" s="23">
        <v>2022</v>
      </c>
      <c r="E151" s="25">
        <v>622</v>
      </c>
      <c r="F151" s="14">
        <v>44910</v>
      </c>
      <c r="G151" s="15" t="s">
        <v>108</v>
      </c>
      <c r="H151" s="16">
        <v>110.58</v>
      </c>
      <c r="I151" s="16">
        <v>0</v>
      </c>
      <c r="J151" s="18">
        <f t="shared" si="2"/>
        <v>110.58</v>
      </c>
    </row>
    <row r="152" spans="1:12" s="22" customFormat="1" ht="15" customHeight="1" x14ac:dyDescent="0.25">
      <c r="A152" s="17" t="str">
        <f>VLOOKUP(B152,Tabelle3!A:B,2,0)</f>
        <v>Conto capitale</v>
      </c>
      <c r="B152" s="17" t="str">
        <f>VLOOKUP(C152,Tabelle2!A:B,2,0)</f>
        <v>Debiti diversi</v>
      </c>
      <c r="C152" s="43" t="s">
        <v>192</v>
      </c>
      <c r="D152" s="23">
        <v>2022</v>
      </c>
      <c r="E152" s="25">
        <v>624</v>
      </c>
      <c r="F152" s="14">
        <v>44910</v>
      </c>
      <c r="G152" s="15" t="s">
        <v>57</v>
      </c>
      <c r="H152" s="16">
        <v>293034.75</v>
      </c>
      <c r="I152" s="16">
        <v>0</v>
      </c>
      <c r="J152" s="18">
        <f t="shared" si="2"/>
        <v>293034.75</v>
      </c>
    </row>
    <row r="153" spans="1:12" s="22" customFormat="1" ht="15" customHeight="1" x14ac:dyDescent="0.25">
      <c r="A153" s="17" t="str">
        <f>VLOOKUP(B153,Tabelle3!A:B,2,0)</f>
        <v>Uscite correnti</v>
      </c>
      <c r="B153" s="17" t="str">
        <f>VLOOKUP(C153,Tabelle2!A:B,2,0)</f>
        <v>Altri costi personale</v>
      </c>
      <c r="C153" s="42" t="s">
        <v>113</v>
      </c>
      <c r="D153" s="23">
        <v>2022</v>
      </c>
      <c r="E153" s="25">
        <v>628</v>
      </c>
      <c r="F153" s="14">
        <v>44910</v>
      </c>
      <c r="G153" s="15" t="s">
        <v>61</v>
      </c>
      <c r="H153" s="16">
        <v>996.4</v>
      </c>
      <c r="I153" s="16">
        <v>0</v>
      </c>
      <c r="J153" s="18">
        <f t="shared" si="2"/>
        <v>996.4</v>
      </c>
    </row>
    <row r="154" spans="1:12" s="22" customFormat="1" ht="15" customHeight="1" x14ac:dyDescent="0.25">
      <c r="A154" s="17" t="str">
        <f>VLOOKUP(B154,Tabelle3!A:B,2,0)</f>
        <v>Uscite correnti</v>
      </c>
      <c r="B154" s="17" t="str">
        <f>VLOOKUP(C154,Tabelle2!A:B,2,0)</f>
        <v>Manutenzioni</v>
      </c>
      <c r="C154" s="46" t="s">
        <v>26</v>
      </c>
      <c r="D154" s="23">
        <v>2022</v>
      </c>
      <c r="E154" s="25">
        <v>615</v>
      </c>
      <c r="F154" s="14">
        <v>44900</v>
      </c>
      <c r="G154" s="15" t="s">
        <v>208</v>
      </c>
      <c r="H154" s="16">
        <v>9832.5</v>
      </c>
      <c r="I154" s="16">
        <v>2163.15</v>
      </c>
      <c r="J154" s="21">
        <f t="shared" si="2"/>
        <v>11995.65</v>
      </c>
    </row>
    <row r="155" spans="1:12" s="22" customFormat="1" ht="15" customHeight="1" x14ac:dyDescent="0.25">
      <c r="A155" s="1" t="s">
        <v>140</v>
      </c>
      <c r="B155" s="17" t="str">
        <f>VLOOKUP(C155,Tabelle2!A:B,2,0)</f>
        <v>Impianti e macchinari</v>
      </c>
      <c r="C155" s="46" t="s">
        <v>132</v>
      </c>
      <c r="D155" s="23">
        <v>2022</v>
      </c>
      <c r="E155" s="25">
        <v>613</v>
      </c>
      <c r="F155" s="14">
        <v>44900</v>
      </c>
      <c r="G155" s="15" t="s">
        <v>229</v>
      </c>
      <c r="H155" s="16">
        <v>52990.49</v>
      </c>
      <c r="I155" s="16">
        <v>11657.91</v>
      </c>
      <c r="J155" s="18">
        <f t="shared" si="2"/>
        <v>64648.399999999994</v>
      </c>
    </row>
    <row r="156" spans="1:12" s="22" customFormat="1" ht="15" customHeight="1" x14ac:dyDescent="0.25">
      <c r="A156" s="17" t="str">
        <f>VLOOKUP(B156,Tabelle3!A:B,2,0)</f>
        <v>Conto capitale</v>
      </c>
      <c r="B156" s="17" t="str">
        <f>VLOOKUP(C156,Tabelle2!A:B,2,0)</f>
        <v>Debiti diversi</v>
      </c>
      <c r="C156" s="43" t="s">
        <v>192</v>
      </c>
      <c r="D156" s="23">
        <v>2022</v>
      </c>
      <c r="E156" s="25">
        <v>630</v>
      </c>
      <c r="F156" s="14">
        <v>44911</v>
      </c>
      <c r="G156" s="15" t="s">
        <v>57</v>
      </c>
      <c r="H156" s="16">
        <v>47654.62</v>
      </c>
      <c r="I156" s="16">
        <v>0</v>
      </c>
      <c r="J156" s="18">
        <f t="shared" si="2"/>
        <v>47654.62</v>
      </c>
    </row>
    <row r="157" spans="1:12" s="22" customFormat="1" ht="15" customHeight="1" x14ac:dyDescent="0.25">
      <c r="A157" s="17" t="str">
        <f>VLOOKUP(B157,Tabelle3!A:B,2,0)</f>
        <v>Conto capitale</v>
      </c>
      <c r="B157" s="17" t="str">
        <f>VLOOKUP(C157,Tabelle2!A:B,2,0)</f>
        <v>Debiti diversi</v>
      </c>
      <c r="C157" s="46" t="s">
        <v>236</v>
      </c>
      <c r="D157" s="23">
        <v>2022</v>
      </c>
      <c r="E157" s="25">
        <v>630</v>
      </c>
      <c r="F157" s="14">
        <v>44911</v>
      </c>
      <c r="G157" s="15" t="s">
        <v>57</v>
      </c>
      <c r="H157" s="16">
        <v>16308.93</v>
      </c>
      <c r="I157" s="16">
        <v>0</v>
      </c>
      <c r="J157" s="18">
        <f t="shared" si="2"/>
        <v>16308.93</v>
      </c>
    </row>
    <row r="158" spans="1:12" s="22" customFormat="1" ht="15" customHeight="1" x14ac:dyDescent="0.25">
      <c r="A158" s="17" t="str">
        <f>VLOOKUP(B158,Tabelle3!A:B,2,0)</f>
        <v>Uscite correnti</v>
      </c>
      <c r="B158" s="17" t="str">
        <f>VLOOKUP(C158,Tabelle2!A:B,2,0)</f>
        <v>Manutenzioni</v>
      </c>
      <c r="C158" s="46" t="s">
        <v>48</v>
      </c>
      <c r="D158" s="23">
        <v>2022</v>
      </c>
      <c r="E158" s="25">
        <v>607</v>
      </c>
      <c r="F158" s="14">
        <v>44900</v>
      </c>
      <c r="G158" s="15" t="s">
        <v>151</v>
      </c>
      <c r="H158" s="16">
        <v>144.32</v>
      </c>
      <c r="I158" s="16">
        <v>31.75</v>
      </c>
      <c r="J158" s="18">
        <f t="shared" si="2"/>
        <v>176.07</v>
      </c>
    </row>
    <row r="159" spans="1:12" s="22" customFormat="1" ht="15" customHeight="1" x14ac:dyDescent="0.25">
      <c r="A159" s="17" t="str">
        <f>VLOOKUP(B159,Tabelle3!A:B,2,0)</f>
        <v>Conto capitale</v>
      </c>
      <c r="B159" s="17" t="str">
        <f>VLOOKUP(C159,Tabelle2!A:B,2,0)</f>
        <v>Immob. materiali in corso e acconti</v>
      </c>
      <c r="C159" s="46" t="s">
        <v>155</v>
      </c>
      <c r="D159" s="23">
        <v>2022</v>
      </c>
      <c r="E159" s="25">
        <v>619</v>
      </c>
      <c r="F159" s="14">
        <v>44900</v>
      </c>
      <c r="G159" s="15" t="s">
        <v>152</v>
      </c>
      <c r="H159" s="16">
        <v>4911.57</v>
      </c>
      <c r="I159" s="16">
        <v>1080.55</v>
      </c>
      <c r="J159" s="18">
        <f t="shared" si="2"/>
        <v>5992.12</v>
      </c>
    </row>
    <row r="160" spans="1:12" s="22" customFormat="1" ht="15" customHeight="1" x14ac:dyDescent="0.25">
      <c r="A160" s="17" t="str">
        <f>VLOOKUP(B160,Tabelle3!A:B,2,0)</f>
        <v>Uscite correnti</v>
      </c>
      <c r="B160" s="17" t="str">
        <f>VLOOKUP(C160,Tabelle2!A:B,2,0)</f>
        <v>Manutenzioni</v>
      </c>
      <c r="C160" s="46" t="s">
        <v>25</v>
      </c>
      <c r="D160" s="23">
        <v>2022</v>
      </c>
      <c r="E160" s="25">
        <v>614</v>
      </c>
      <c r="F160" s="14">
        <v>44900</v>
      </c>
      <c r="G160" s="15" t="s">
        <v>188</v>
      </c>
      <c r="H160" s="16">
        <v>210.37</v>
      </c>
      <c r="I160" s="16">
        <v>46.28</v>
      </c>
      <c r="J160" s="21">
        <f t="shared" si="2"/>
        <v>256.64999999999998</v>
      </c>
    </row>
    <row r="161" spans="1:10" s="22" customFormat="1" ht="15" customHeight="1" x14ac:dyDescent="0.25">
      <c r="A161" s="17" t="str">
        <f>VLOOKUP(B161,Tabelle3!A:B,2,0)</f>
        <v>Uscite correnti</v>
      </c>
      <c r="B161" s="17" t="str">
        <f>VLOOKUP(C161,Tabelle2!A:B,2,0)</f>
        <v>Manutenzioni</v>
      </c>
      <c r="C161" s="46" t="s">
        <v>26</v>
      </c>
      <c r="D161" s="23">
        <v>2022</v>
      </c>
      <c r="E161" s="25">
        <v>618</v>
      </c>
      <c r="F161" s="14">
        <v>44900</v>
      </c>
      <c r="G161" s="15" t="s">
        <v>230</v>
      </c>
      <c r="H161" s="16">
        <v>1300</v>
      </c>
      <c r="I161" s="16">
        <v>286</v>
      </c>
      <c r="J161" s="18">
        <f t="shared" si="2"/>
        <v>1586</v>
      </c>
    </row>
    <row r="162" spans="1:10" s="22" customFormat="1" ht="15" customHeight="1" x14ac:dyDescent="0.25">
      <c r="A162" s="17" t="str">
        <f>VLOOKUP(B162,Tabelle3!A:B,2,0)</f>
        <v>Uscite correnti</v>
      </c>
      <c r="B162" s="17" t="str">
        <f>VLOOKUP(C162,Tabelle2!A:B,2,0)</f>
        <v>Manutenzioni</v>
      </c>
      <c r="C162" s="46" t="s">
        <v>52</v>
      </c>
      <c r="D162" s="23">
        <v>2022</v>
      </c>
      <c r="E162" s="25">
        <v>660</v>
      </c>
      <c r="F162" s="14">
        <v>44916</v>
      </c>
      <c r="G162" s="15" t="s">
        <v>231</v>
      </c>
      <c r="H162" s="16">
        <v>311.25</v>
      </c>
      <c r="I162" s="16">
        <v>68.48</v>
      </c>
      <c r="J162" s="18">
        <f t="shared" si="2"/>
        <v>379.73</v>
      </c>
    </row>
    <row r="163" spans="1:10" s="22" customFormat="1" ht="15" customHeight="1" x14ac:dyDescent="0.25">
      <c r="A163" s="17" t="str">
        <f>VLOOKUP(B163,Tabelle3!A:B,2,0)</f>
        <v>Uscite correnti</v>
      </c>
      <c r="B163" s="17" t="str">
        <f>VLOOKUP(C163,Tabelle2!A:B,2,0)</f>
        <v>Acquisti</v>
      </c>
      <c r="C163" s="46" t="s">
        <v>11</v>
      </c>
      <c r="D163" s="23">
        <v>2022</v>
      </c>
      <c r="E163" s="25">
        <v>675</v>
      </c>
      <c r="F163" s="14">
        <v>44916</v>
      </c>
      <c r="G163" s="15" t="s">
        <v>152</v>
      </c>
      <c r="H163" s="16">
        <v>66.61</v>
      </c>
      <c r="I163" s="16">
        <v>14.65</v>
      </c>
      <c r="J163" s="21">
        <f t="shared" si="2"/>
        <v>81.260000000000005</v>
      </c>
    </row>
    <row r="164" spans="1:10" s="22" customFormat="1" ht="15" customHeight="1" x14ac:dyDescent="0.25">
      <c r="A164" s="17" t="str">
        <f>VLOOKUP(B164,Tabelle3!A:B,2,0)</f>
        <v>Uscite correnti</v>
      </c>
      <c r="B164" s="17" t="str">
        <f>VLOOKUP(C164,Tabelle2!A:B,2,0)</f>
        <v>Acquisti</v>
      </c>
      <c r="C164" s="46" t="s">
        <v>17</v>
      </c>
      <c r="D164" s="23">
        <v>2022</v>
      </c>
      <c r="E164" s="25">
        <v>670</v>
      </c>
      <c r="F164" s="14">
        <v>44916</v>
      </c>
      <c r="G164" s="15" t="s">
        <v>127</v>
      </c>
      <c r="H164" s="16">
        <v>1360.77</v>
      </c>
      <c r="I164" s="16">
        <v>99.14</v>
      </c>
      <c r="J164" s="18">
        <f t="shared" si="2"/>
        <v>1459.91</v>
      </c>
    </row>
    <row r="165" spans="1:10" s="22" customFormat="1" ht="15" customHeight="1" x14ac:dyDescent="0.25">
      <c r="A165" s="17" t="str">
        <f>VLOOKUP(B165,Tabelle3!A:B,2,0)</f>
        <v>Conto capitale</v>
      </c>
      <c r="B165" s="17" t="str">
        <f>VLOOKUP(C165,Tabelle2!A:B,2,0)</f>
        <v>Debiti diversi</v>
      </c>
      <c r="C165" s="46" t="s">
        <v>236</v>
      </c>
      <c r="D165" s="23">
        <v>2022</v>
      </c>
      <c r="E165" s="25">
        <v>632</v>
      </c>
      <c r="F165" s="14">
        <v>44917</v>
      </c>
      <c r="G165" s="15" t="s">
        <v>57</v>
      </c>
      <c r="H165" s="16">
        <v>165824.22</v>
      </c>
      <c r="I165" s="16">
        <v>0</v>
      </c>
      <c r="J165" s="18">
        <f t="shared" si="2"/>
        <v>165824.22</v>
      </c>
    </row>
    <row r="166" spans="1:10" s="22" customFormat="1" ht="15" customHeight="1" x14ac:dyDescent="0.25">
      <c r="A166" s="17" t="str">
        <f>VLOOKUP(B166,Tabelle3!A:B,2,0)</f>
        <v>Uscite correnti</v>
      </c>
      <c r="B166" s="17" t="str">
        <f>VLOOKUP(C166,Tabelle2!A:B,2,0)</f>
        <v>Oneri diversi di gestione</v>
      </c>
      <c r="C166" s="46" t="s">
        <v>70</v>
      </c>
      <c r="D166" s="23">
        <v>2022</v>
      </c>
      <c r="E166" s="25">
        <v>633</v>
      </c>
      <c r="F166" s="14">
        <v>44917</v>
      </c>
      <c r="G166" s="15" t="s">
        <v>57</v>
      </c>
      <c r="H166" s="16">
        <v>8.75</v>
      </c>
      <c r="I166" s="16">
        <v>0</v>
      </c>
      <c r="J166" s="18">
        <f t="shared" si="2"/>
        <v>8.75</v>
      </c>
    </row>
    <row r="167" spans="1:10" s="22" customFormat="1" ht="15" customHeight="1" x14ac:dyDescent="0.25">
      <c r="A167" s="17" t="str">
        <f>VLOOKUP(B167,Tabelle3!A:B,2,0)</f>
        <v>Conto capitale</v>
      </c>
      <c r="B167" s="17" t="str">
        <f>VLOOKUP(C167,Tabelle2!A:B,2,0)</f>
        <v>Immob. materiali in corso e acconti</v>
      </c>
      <c r="C167" s="46" t="s">
        <v>155</v>
      </c>
      <c r="D167" s="23">
        <v>2022</v>
      </c>
      <c r="E167" s="25">
        <v>666</v>
      </c>
      <c r="F167" s="14">
        <v>44916</v>
      </c>
      <c r="G167" s="15" t="s">
        <v>179</v>
      </c>
      <c r="H167" s="16">
        <v>376</v>
      </c>
      <c r="I167" s="16">
        <v>82.72</v>
      </c>
      <c r="J167" s="18">
        <f t="shared" si="2"/>
        <v>458.72</v>
      </c>
    </row>
    <row r="168" spans="1:10" ht="15" customHeight="1" x14ac:dyDescent="0.25">
      <c r="A168" s="17" t="str">
        <f>VLOOKUP(B168,Tabelle3!A:B,2,0)</f>
        <v>Uscite correnti</v>
      </c>
      <c r="B168" s="17" t="str">
        <f>VLOOKUP(C168,Tabelle2!A:B,2,0)</f>
        <v>Acquisti</v>
      </c>
      <c r="C168" s="46" t="s">
        <v>20</v>
      </c>
      <c r="D168" s="23">
        <v>2022</v>
      </c>
      <c r="E168" s="25">
        <v>646</v>
      </c>
      <c r="F168" s="14">
        <v>44916</v>
      </c>
      <c r="G168" s="15" t="s">
        <v>181</v>
      </c>
      <c r="H168" s="16">
        <v>859.07</v>
      </c>
      <c r="I168" s="16">
        <v>189</v>
      </c>
      <c r="J168" s="18">
        <f t="shared" si="2"/>
        <v>1048.0700000000002</v>
      </c>
    </row>
    <row r="169" spans="1:10" ht="15" customHeight="1" x14ac:dyDescent="0.25">
      <c r="A169" s="17" t="str">
        <f>VLOOKUP(B169,Tabelle3!A:B,2,0)</f>
        <v>Uscite correnti</v>
      </c>
      <c r="B169" s="17" t="str">
        <f>VLOOKUP(C169,Tabelle2!A:B,2,0)</f>
        <v>Acquisti</v>
      </c>
      <c r="C169" s="46" t="s">
        <v>96</v>
      </c>
      <c r="D169" s="23">
        <v>2022</v>
      </c>
      <c r="E169" s="25">
        <v>642</v>
      </c>
      <c r="F169" s="14">
        <v>44916</v>
      </c>
      <c r="G169" s="15" t="s">
        <v>46</v>
      </c>
      <c r="H169" s="16">
        <v>1971</v>
      </c>
      <c r="I169" s="16">
        <v>433.62</v>
      </c>
      <c r="J169" s="21">
        <f t="shared" si="2"/>
        <v>2404.62</v>
      </c>
    </row>
    <row r="170" spans="1:10" ht="15" customHeight="1" x14ac:dyDescent="0.25">
      <c r="A170" s="17" t="str">
        <f>VLOOKUP(B170,Tabelle3!A:B,2,0)</f>
        <v>Uscite correnti</v>
      </c>
      <c r="B170" s="17" t="str">
        <f>VLOOKUP(C170,Tabelle2!A:B,2,0)</f>
        <v>Acquisti</v>
      </c>
      <c r="C170" s="46" t="s">
        <v>11</v>
      </c>
      <c r="D170" s="23">
        <v>2022</v>
      </c>
      <c r="E170" s="25">
        <v>644</v>
      </c>
      <c r="F170" s="14">
        <v>44916</v>
      </c>
      <c r="G170" s="15" t="s">
        <v>171</v>
      </c>
      <c r="H170" s="16">
        <v>32.39</v>
      </c>
      <c r="I170" s="16">
        <v>4.71</v>
      </c>
      <c r="J170" s="18">
        <f t="shared" si="2"/>
        <v>37.1</v>
      </c>
    </row>
    <row r="171" spans="1:10" ht="15" customHeight="1" x14ac:dyDescent="0.25">
      <c r="A171" s="17" t="str">
        <f>VLOOKUP(B171,Tabelle3!A:B,2,0)</f>
        <v>Uscite correnti</v>
      </c>
      <c r="B171" s="17" t="str">
        <f>VLOOKUP(C171,Tabelle2!A:B,2,0)</f>
        <v>Servizi Diversi</v>
      </c>
      <c r="C171" s="46" t="s">
        <v>22</v>
      </c>
      <c r="D171" s="23">
        <v>2022</v>
      </c>
      <c r="E171" s="25">
        <v>669</v>
      </c>
      <c r="F171" s="14">
        <v>44916</v>
      </c>
      <c r="G171" s="15" t="s">
        <v>56</v>
      </c>
      <c r="H171" s="16">
        <v>30</v>
      </c>
      <c r="I171" s="16">
        <v>0</v>
      </c>
      <c r="J171" s="18">
        <f t="shared" si="2"/>
        <v>30</v>
      </c>
    </row>
    <row r="172" spans="1:10" ht="15" customHeight="1" x14ac:dyDescent="0.25">
      <c r="A172" s="17" t="str">
        <f>VLOOKUP(B172,Tabelle3!A:B,2,0)</f>
        <v>Uscite correnti</v>
      </c>
      <c r="B172" s="17" t="str">
        <f>VLOOKUP(C172,Tabelle2!A:B,2,0)</f>
        <v>Acquisti</v>
      </c>
      <c r="C172" s="46" t="s">
        <v>17</v>
      </c>
      <c r="D172" s="23">
        <v>2022</v>
      </c>
      <c r="E172" s="25">
        <v>641</v>
      </c>
      <c r="F172" s="14">
        <v>44916</v>
      </c>
      <c r="G172" s="15" t="s">
        <v>185</v>
      </c>
      <c r="H172" s="16">
        <v>181.8</v>
      </c>
      <c r="I172" s="16">
        <v>18.18</v>
      </c>
      <c r="J172" s="18">
        <f t="shared" si="2"/>
        <v>199.98000000000002</v>
      </c>
    </row>
    <row r="173" spans="1:10" ht="15" customHeight="1" x14ac:dyDescent="0.25">
      <c r="A173" s="17" t="str">
        <f>VLOOKUP(B173,Tabelle3!A:B,2,0)</f>
        <v>Conto capitale</v>
      </c>
      <c r="B173" s="17" t="str">
        <f>VLOOKUP(C173,Tabelle2!A:B,2,0)</f>
        <v>Crediti diversi</v>
      </c>
      <c r="C173" s="46" t="s">
        <v>53</v>
      </c>
      <c r="D173" s="23">
        <v>2022</v>
      </c>
      <c r="E173" s="25">
        <v>645</v>
      </c>
      <c r="F173" s="14">
        <v>44916</v>
      </c>
      <c r="G173" s="15" t="s">
        <v>36</v>
      </c>
      <c r="H173" s="16">
        <v>500.24</v>
      </c>
      <c r="I173" s="16">
        <v>56.62</v>
      </c>
      <c r="J173" s="18">
        <f t="shared" si="2"/>
        <v>556.86</v>
      </c>
    </row>
    <row r="174" spans="1:10" ht="15" customHeight="1" x14ac:dyDescent="0.25">
      <c r="A174" s="17" t="str">
        <f>VLOOKUP(B174,Tabelle3!A:B,2,0)</f>
        <v>Uscite correnti</v>
      </c>
      <c r="B174" s="17" t="str">
        <f>VLOOKUP(C174,Tabelle2!A:B,2,0)</f>
        <v>Acquisti</v>
      </c>
      <c r="C174" s="46" t="s">
        <v>18</v>
      </c>
      <c r="D174" s="23">
        <v>2022</v>
      </c>
      <c r="E174" s="25">
        <v>643</v>
      </c>
      <c r="F174" s="14">
        <v>44916</v>
      </c>
      <c r="G174" s="15" t="s">
        <v>148</v>
      </c>
      <c r="H174" s="16">
        <v>2958.76</v>
      </c>
      <c r="I174" s="16">
        <v>150.66999999999999</v>
      </c>
      <c r="J174" s="18">
        <f t="shared" si="2"/>
        <v>3109.4300000000003</v>
      </c>
    </row>
    <row r="175" spans="1:10" ht="15" customHeight="1" x14ac:dyDescent="0.25">
      <c r="A175" s="17" t="str">
        <f>VLOOKUP(B175,Tabelle3!A:B,2,0)</f>
        <v>Uscite correnti</v>
      </c>
      <c r="B175" s="17" t="str">
        <f>VLOOKUP(C175,Tabelle2!A:B,2,0)</f>
        <v>Utenze</v>
      </c>
      <c r="C175" s="46" t="s">
        <v>23</v>
      </c>
      <c r="D175" s="23">
        <v>2022</v>
      </c>
      <c r="E175" s="25">
        <v>635</v>
      </c>
      <c r="F175" s="14">
        <v>44916</v>
      </c>
      <c r="G175" s="15" t="s">
        <v>47</v>
      </c>
      <c r="H175" s="16">
        <v>7532.48</v>
      </c>
      <c r="I175" s="16">
        <v>1657.15</v>
      </c>
      <c r="J175" s="21">
        <f t="shared" si="2"/>
        <v>9189.6299999999992</v>
      </c>
    </row>
    <row r="176" spans="1:10" ht="15" customHeight="1" x14ac:dyDescent="0.25">
      <c r="A176" s="17" t="str">
        <f>VLOOKUP(B176,Tabelle3!A:B,2,0)</f>
        <v>Uscite correnti</v>
      </c>
      <c r="B176" s="17" t="str">
        <f>VLOOKUP(C176,Tabelle2!A:B,2,0)</f>
        <v>Oneri diversi di gestione</v>
      </c>
      <c r="C176" s="46" t="s">
        <v>24</v>
      </c>
      <c r="D176" s="23">
        <v>2022</v>
      </c>
      <c r="E176" s="25">
        <v>650</v>
      </c>
      <c r="F176" s="14">
        <v>44916</v>
      </c>
      <c r="G176" s="15" t="s">
        <v>150</v>
      </c>
      <c r="H176" s="16">
        <v>880</v>
      </c>
      <c r="I176" s="16">
        <v>193.6</v>
      </c>
      <c r="J176" s="18">
        <f t="shared" ref="J176:J191" si="3">H176+I176</f>
        <v>1073.5999999999999</v>
      </c>
    </row>
    <row r="177" spans="1:10" ht="15" customHeight="1" x14ac:dyDescent="0.25">
      <c r="A177" s="17" t="str">
        <f>VLOOKUP(B177,Tabelle3!A:B,2,0)</f>
        <v>Uscite correnti</v>
      </c>
      <c r="B177" s="17" t="str">
        <f>VLOOKUP(C177,Tabelle2!A:B,2,0)</f>
        <v>Acquisti</v>
      </c>
      <c r="C177" s="46" t="s">
        <v>20</v>
      </c>
      <c r="D177" s="23">
        <v>2022</v>
      </c>
      <c r="E177" s="25">
        <v>658</v>
      </c>
      <c r="F177" s="14">
        <v>44916</v>
      </c>
      <c r="G177" s="15" t="s">
        <v>35</v>
      </c>
      <c r="H177" s="16">
        <v>122.83</v>
      </c>
      <c r="I177" s="16">
        <v>27.02</v>
      </c>
      <c r="J177" s="18">
        <f t="shared" si="3"/>
        <v>149.85</v>
      </c>
    </row>
    <row r="178" spans="1:10" ht="15" customHeight="1" x14ac:dyDescent="0.25">
      <c r="A178" s="17" t="str">
        <f>VLOOKUP(B178,Tabelle3!A:B,2,0)</f>
        <v>Uscite correnti</v>
      </c>
      <c r="B178" s="17" t="str">
        <f>VLOOKUP(C178,Tabelle2!A:B,2,0)</f>
        <v>Acquisti</v>
      </c>
      <c r="C178" s="46" t="s">
        <v>21</v>
      </c>
      <c r="D178" s="23">
        <v>2022</v>
      </c>
      <c r="E178" s="25">
        <v>664</v>
      </c>
      <c r="F178" s="14">
        <v>44916</v>
      </c>
      <c r="G178" s="15" t="s">
        <v>141</v>
      </c>
      <c r="H178" s="16">
        <v>781.82</v>
      </c>
      <c r="I178" s="16">
        <v>31.27</v>
      </c>
      <c r="J178" s="18">
        <f t="shared" si="3"/>
        <v>813.09</v>
      </c>
    </row>
    <row r="179" spans="1:10" ht="15" customHeight="1" x14ac:dyDescent="0.25">
      <c r="A179" s="17" t="str">
        <f>VLOOKUP(B179,Tabelle3!A:B,2,0)</f>
        <v>Uscite correnti</v>
      </c>
      <c r="B179" s="17" t="str">
        <f>VLOOKUP(C179,Tabelle2!A:B,2,0)</f>
        <v>Acquisti</v>
      </c>
      <c r="C179" s="46" t="s">
        <v>15</v>
      </c>
      <c r="D179" s="23">
        <v>2022</v>
      </c>
      <c r="E179" s="25">
        <v>656</v>
      </c>
      <c r="F179" s="14">
        <v>44916</v>
      </c>
      <c r="G179" s="15" t="s">
        <v>34</v>
      </c>
      <c r="H179" s="16">
        <v>1713.82</v>
      </c>
      <c r="I179" s="16">
        <v>183.64</v>
      </c>
      <c r="J179" s="18">
        <f t="shared" si="3"/>
        <v>1897.46</v>
      </c>
    </row>
    <row r="180" spans="1:10" ht="15" customHeight="1" x14ac:dyDescent="0.25">
      <c r="A180" s="17" t="str">
        <f>VLOOKUP(B180,Tabelle3!A:B,2,0)</f>
        <v>Uscite correnti</v>
      </c>
      <c r="B180" s="17" t="str">
        <f>VLOOKUP(C180,Tabelle2!A:B,2,0)</f>
        <v>Servizi Diversi</v>
      </c>
      <c r="C180" s="46" t="s">
        <v>22</v>
      </c>
      <c r="D180" s="23">
        <v>2022</v>
      </c>
      <c r="E180" s="25">
        <v>639</v>
      </c>
      <c r="F180" s="14">
        <v>44916</v>
      </c>
      <c r="G180" s="15" t="s">
        <v>232</v>
      </c>
      <c r="H180" s="16">
        <v>3988.4</v>
      </c>
      <c r="I180" s="16">
        <v>877.45</v>
      </c>
      <c r="J180" s="18">
        <f t="shared" si="3"/>
        <v>4865.8500000000004</v>
      </c>
    </row>
    <row r="181" spans="1:10" ht="15" customHeight="1" x14ac:dyDescent="0.25">
      <c r="A181" s="17" t="str">
        <f>VLOOKUP(B181,Tabelle3!A:B,2,0)</f>
        <v>Uscite correnti</v>
      </c>
      <c r="B181" s="17" t="str">
        <f>VLOOKUP(C181,Tabelle2!A:B,2,0)</f>
        <v>Acquisti</v>
      </c>
      <c r="C181" s="46" t="s">
        <v>17</v>
      </c>
      <c r="D181" s="23">
        <v>2022</v>
      </c>
      <c r="E181" s="25">
        <v>665</v>
      </c>
      <c r="F181" s="14">
        <v>44916</v>
      </c>
      <c r="G181" s="15" t="s">
        <v>153</v>
      </c>
      <c r="H181" s="16">
        <v>1754.94</v>
      </c>
      <c r="I181" s="16">
        <v>169.63</v>
      </c>
      <c r="J181" s="21">
        <f t="shared" si="3"/>
        <v>1924.5700000000002</v>
      </c>
    </row>
    <row r="182" spans="1:10" ht="15" customHeight="1" x14ac:dyDescent="0.25">
      <c r="A182" s="17" t="str">
        <f>VLOOKUP(B182,Tabelle3!A:B,2,0)</f>
        <v>Conto capitale</v>
      </c>
      <c r="B182" s="17" t="str">
        <f>VLOOKUP(C182,Tabelle2!A:B,2,0)</f>
        <v>Immob. materiali in corso e acconti</v>
      </c>
      <c r="C182" s="46" t="s">
        <v>155</v>
      </c>
      <c r="D182" s="23">
        <v>2022</v>
      </c>
      <c r="E182" s="25">
        <v>661</v>
      </c>
      <c r="F182" s="14">
        <v>44916</v>
      </c>
      <c r="G182" s="15" t="s">
        <v>144</v>
      </c>
      <c r="H182" s="16">
        <v>211.3</v>
      </c>
      <c r="I182" s="16">
        <v>21.13</v>
      </c>
      <c r="J182" s="18">
        <f t="shared" si="3"/>
        <v>232.43</v>
      </c>
    </row>
    <row r="183" spans="1:10" ht="15" customHeight="1" x14ac:dyDescent="0.25">
      <c r="A183" s="17" t="str">
        <f>VLOOKUP(B183,Tabelle3!A:B,2,0)</f>
        <v>Uscite correnti</v>
      </c>
      <c r="B183" s="17" t="str">
        <f>VLOOKUP(C183,Tabelle2!A:B,2,0)</f>
        <v>Oneri diversi di gestione</v>
      </c>
      <c r="C183" s="46" t="s">
        <v>154</v>
      </c>
      <c r="D183" s="23">
        <v>2022</v>
      </c>
      <c r="E183" s="25">
        <v>662</v>
      </c>
      <c r="F183" s="14">
        <v>44916</v>
      </c>
      <c r="G183" s="15" t="s">
        <v>144</v>
      </c>
      <c r="H183" s="16">
        <v>658.89</v>
      </c>
      <c r="I183" s="16">
        <v>26.36</v>
      </c>
      <c r="J183" s="18">
        <f t="shared" si="3"/>
        <v>685.25</v>
      </c>
    </row>
    <row r="184" spans="1:10" ht="15" customHeight="1" x14ac:dyDescent="0.25">
      <c r="A184" s="17" t="str">
        <f>VLOOKUP(B184,Tabelle3!A:B,2,0)</f>
        <v>Uscite correnti</v>
      </c>
      <c r="B184" s="17" t="str">
        <f>VLOOKUP(C184,Tabelle2!A:B,2,0)</f>
        <v>Manutenzioni</v>
      </c>
      <c r="C184" s="46" t="s">
        <v>130</v>
      </c>
      <c r="D184" s="23">
        <v>2022</v>
      </c>
      <c r="E184" s="25">
        <v>657</v>
      </c>
      <c r="F184" s="14">
        <v>44916</v>
      </c>
      <c r="G184" s="15" t="s">
        <v>233</v>
      </c>
      <c r="H184" s="16">
        <v>953.46</v>
      </c>
      <c r="I184" s="16">
        <v>209.76</v>
      </c>
      <c r="J184" s="18">
        <f t="shared" si="3"/>
        <v>1163.22</v>
      </c>
    </row>
    <row r="185" spans="1:10" ht="15" customHeight="1" x14ac:dyDescent="0.25">
      <c r="A185" s="17" t="str">
        <f>VLOOKUP(B185,Tabelle3!A:B,2,0)</f>
        <v>Uscite correnti</v>
      </c>
      <c r="B185" s="17" t="str">
        <f>VLOOKUP(C185,Tabelle2!A:B,2,0)</f>
        <v>Acquisti</v>
      </c>
      <c r="C185" s="46" t="s">
        <v>17</v>
      </c>
      <c r="D185" s="23">
        <v>2022</v>
      </c>
      <c r="E185" s="25">
        <v>663</v>
      </c>
      <c r="F185" s="14">
        <v>44916</v>
      </c>
      <c r="G185" s="15" t="s">
        <v>147</v>
      </c>
      <c r="H185" s="16">
        <v>484</v>
      </c>
      <c r="I185" s="16">
        <v>106.48</v>
      </c>
      <c r="J185" s="18">
        <f t="shared" si="3"/>
        <v>590.48</v>
      </c>
    </row>
    <row r="186" spans="1:10" ht="15" customHeight="1" x14ac:dyDescent="0.25">
      <c r="A186" s="17" t="str">
        <f>VLOOKUP(B186,Tabelle3!A:B,2,0)</f>
        <v>Uscite correnti</v>
      </c>
      <c r="B186" s="17" t="str">
        <f>VLOOKUP(C186,Tabelle2!A:B,2,0)</f>
        <v>Acquisti</v>
      </c>
      <c r="C186" s="46" t="s">
        <v>19</v>
      </c>
      <c r="D186" s="23">
        <v>2022</v>
      </c>
      <c r="E186" s="25">
        <v>672</v>
      </c>
      <c r="F186" s="14">
        <v>44916</v>
      </c>
      <c r="G186" s="15" t="s">
        <v>234</v>
      </c>
      <c r="H186" s="16">
        <v>112.99</v>
      </c>
      <c r="I186" s="16">
        <v>9.44</v>
      </c>
      <c r="J186" s="21">
        <f t="shared" si="3"/>
        <v>122.42999999999999</v>
      </c>
    </row>
    <row r="187" spans="1:10" ht="15" customHeight="1" x14ac:dyDescent="0.25">
      <c r="A187" s="17" t="str">
        <f>VLOOKUP(B187,Tabelle3!A:B,2,0)</f>
        <v>Uscite correnti</v>
      </c>
      <c r="B187" s="17" t="str">
        <f>VLOOKUP(C187,Tabelle2!A:B,2,0)</f>
        <v>Servizi Diversi</v>
      </c>
      <c r="C187" s="46" t="s">
        <v>83</v>
      </c>
      <c r="D187" s="23">
        <v>2022</v>
      </c>
      <c r="E187" s="25">
        <v>638</v>
      </c>
      <c r="F187" s="14">
        <v>44916</v>
      </c>
      <c r="G187" s="15" t="s">
        <v>224</v>
      </c>
      <c r="H187" s="16">
        <v>390</v>
      </c>
      <c r="I187" s="16">
        <v>85.8</v>
      </c>
      <c r="J187" s="18">
        <f t="shared" si="3"/>
        <v>475.8</v>
      </c>
    </row>
    <row r="188" spans="1:10" ht="15" customHeight="1" x14ac:dyDescent="0.25">
      <c r="A188" s="17" t="str">
        <f>VLOOKUP(B188,Tabelle3!A:B,2,0)</f>
        <v>Uscite correnti</v>
      </c>
      <c r="B188" s="17" t="str">
        <f>VLOOKUP(C188,Tabelle2!A:B,2,0)</f>
        <v>Acquisti</v>
      </c>
      <c r="C188" s="46" t="s">
        <v>16</v>
      </c>
      <c r="D188" s="23">
        <v>2022</v>
      </c>
      <c r="E188" s="25">
        <v>648</v>
      </c>
      <c r="F188" s="14">
        <v>44916</v>
      </c>
      <c r="G188" s="15" t="s">
        <v>143</v>
      </c>
      <c r="H188" s="16">
        <v>1331.11</v>
      </c>
      <c r="I188" s="16">
        <v>58.63</v>
      </c>
      <c r="J188" s="18">
        <f t="shared" si="3"/>
        <v>1389.74</v>
      </c>
    </row>
    <row r="189" spans="1:10" ht="15" customHeight="1" x14ac:dyDescent="0.25">
      <c r="A189" s="17" t="str">
        <f>VLOOKUP(B189,Tabelle3!A:B,2,0)</f>
        <v>Uscite correnti</v>
      </c>
      <c r="B189" s="17" t="str">
        <f>VLOOKUP(C189,Tabelle2!A:B,2,0)</f>
        <v>Acquisti</v>
      </c>
      <c r="C189" s="46" t="s">
        <v>17</v>
      </c>
      <c r="D189" s="23">
        <v>2022</v>
      </c>
      <c r="E189" s="25">
        <v>670</v>
      </c>
      <c r="F189" s="14">
        <v>44916</v>
      </c>
      <c r="G189" s="15" t="s">
        <v>127</v>
      </c>
      <c r="H189" s="16">
        <v>1342.13</v>
      </c>
      <c r="I189" s="16">
        <v>98.4</v>
      </c>
      <c r="J189" s="18">
        <f t="shared" si="3"/>
        <v>1440.5300000000002</v>
      </c>
    </row>
    <row r="190" spans="1:10" ht="15" customHeight="1" x14ac:dyDescent="0.25">
      <c r="A190" s="17" t="str">
        <f>VLOOKUP(B190,Tabelle3!A:B,2,0)</f>
        <v>Uscite correnti</v>
      </c>
      <c r="B190" s="17" t="str">
        <f>VLOOKUP(C190,Tabelle2!A:B,2,0)</f>
        <v>Acquisti</v>
      </c>
      <c r="C190" s="46" t="s">
        <v>13</v>
      </c>
      <c r="D190" s="23">
        <v>2022</v>
      </c>
      <c r="E190" s="25">
        <v>637</v>
      </c>
      <c r="F190" s="14">
        <v>44916</v>
      </c>
      <c r="G190" s="15" t="s">
        <v>183</v>
      </c>
      <c r="H190" s="16">
        <v>207.66</v>
      </c>
      <c r="I190" s="16">
        <v>42.72</v>
      </c>
      <c r="J190" s="18">
        <f t="shared" si="3"/>
        <v>250.38</v>
      </c>
    </row>
    <row r="191" spans="1:10" ht="15" customHeight="1" thickBot="1" x14ac:dyDescent="0.3">
      <c r="A191" s="17" t="str">
        <f>VLOOKUP(B191,Tabelle3!A:B,2,0)</f>
        <v>Uscite correnti</v>
      </c>
      <c r="B191" s="17" t="str">
        <f>VLOOKUP(C191,Tabelle2!A:B,2,0)</f>
        <v>Acquisti</v>
      </c>
      <c r="C191" s="46" t="s">
        <v>17</v>
      </c>
      <c r="D191" s="23">
        <v>2022</v>
      </c>
      <c r="E191" s="25">
        <v>670</v>
      </c>
      <c r="F191" s="14">
        <v>44916</v>
      </c>
      <c r="G191" s="15" t="s">
        <v>127</v>
      </c>
      <c r="H191" s="26">
        <v>-38.08</v>
      </c>
      <c r="I191" s="26">
        <v>-3.73</v>
      </c>
      <c r="J191" s="21">
        <f t="shared" si="3"/>
        <v>-41.809999999999995</v>
      </c>
    </row>
    <row r="192" spans="1:10" ht="16.5" thickBot="1" x14ac:dyDescent="0.3">
      <c r="H192" s="27">
        <f>SUM(H6:H191)</f>
        <v>2492305.6899999995</v>
      </c>
      <c r="I192" s="28">
        <f>SUM(I6:I191)</f>
        <v>168732.4499999999</v>
      </c>
      <c r="J192" s="29">
        <f>SUM(J6:J191)</f>
        <v>2661038.1399999997</v>
      </c>
    </row>
  </sheetData>
  <autoFilter ref="A5:J192">
    <sortState ref="A6:J206">
      <sortCondition ref="A6:A206"/>
      <sortCondition ref="B6:B206"/>
      <sortCondition ref="C6:C206"/>
      <sortCondition ref="E6:E206"/>
    </sortState>
  </autoFilter>
  <sortState ref="A6:J159">
    <sortCondition ref="A6:A159"/>
    <sortCondition ref="B6:B159"/>
    <sortCondition ref="C6:C159"/>
    <sortCondition ref="F6:F159"/>
  </sortState>
  <mergeCells count="3">
    <mergeCell ref="B1:J1"/>
    <mergeCell ref="A2:J2"/>
    <mergeCell ref="A3:J3"/>
  </mergeCells>
  <pageMargins left="0.23622047244094491" right="0.23622047244094491" top="0.39370078740157483" bottom="0.39370078740157483" header="0.31496062992125984" footer="0.31496062992125984"/>
  <pageSetup paperSize="9" scale="58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8"/>
  <sheetViews>
    <sheetView topLeftCell="A37" workbookViewId="0">
      <selection activeCell="A43" sqref="A43"/>
    </sheetView>
  </sheetViews>
  <sheetFormatPr baseColWidth="10" defaultRowHeight="15" x14ac:dyDescent="0.25"/>
  <cols>
    <col min="1" max="1" width="37.5703125" bestFit="1" customWidth="1"/>
    <col min="2" max="2" width="41.42578125" bestFit="1" customWidth="1"/>
  </cols>
  <sheetData>
    <row r="1" spans="1:2" x14ac:dyDescent="0.25">
      <c r="A1" s="7" t="s">
        <v>101</v>
      </c>
      <c r="B1" s="1" t="s">
        <v>87</v>
      </c>
    </row>
    <row r="2" spans="1:2" x14ac:dyDescent="0.25">
      <c r="A2" s="7" t="s">
        <v>10</v>
      </c>
      <c r="B2" s="1" t="s">
        <v>39</v>
      </c>
    </row>
    <row r="3" spans="1:2" x14ac:dyDescent="0.25">
      <c r="A3" s="7" t="s">
        <v>11</v>
      </c>
      <c r="B3" s="1" t="s">
        <v>39</v>
      </c>
    </row>
    <row r="4" spans="1:2" x14ac:dyDescent="0.25">
      <c r="A4" s="7" t="s">
        <v>12</v>
      </c>
      <c r="B4" s="1" t="s">
        <v>39</v>
      </c>
    </row>
    <row r="5" spans="1:2" x14ac:dyDescent="0.25">
      <c r="A5" s="7" t="s">
        <v>13</v>
      </c>
      <c r="B5" s="1" t="s">
        <v>39</v>
      </c>
    </row>
    <row r="6" spans="1:2" x14ac:dyDescent="0.25">
      <c r="A6" s="7" t="s">
        <v>14</v>
      </c>
      <c r="B6" s="1" t="s">
        <v>39</v>
      </c>
    </row>
    <row r="7" spans="1:2" x14ac:dyDescent="0.25">
      <c r="A7" s="7" t="s">
        <v>94</v>
      </c>
      <c r="B7" s="1" t="s">
        <v>39</v>
      </c>
    </row>
    <row r="8" spans="1:2" x14ac:dyDescent="0.25">
      <c r="A8" s="7" t="s">
        <v>15</v>
      </c>
      <c r="B8" s="1" t="s">
        <v>39</v>
      </c>
    </row>
    <row r="9" spans="1:2" x14ac:dyDescent="0.25">
      <c r="A9" s="7" t="s">
        <v>190</v>
      </c>
      <c r="B9" s="1" t="s">
        <v>39</v>
      </c>
    </row>
    <row r="10" spans="1:2" x14ac:dyDescent="0.25">
      <c r="A10" s="7" t="s">
        <v>62</v>
      </c>
      <c r="B10" s="1" t="s">
        <v>39</v>
      </c>
    </row>
    <row r="11" spans="1:2" x14ac:dyDescent="0.25">
      <c r="A11" s="7" t="s">
        <v>96</v>
      </c>
      <c r="B11" s="1" t="s">
        <v>39</v>
      </c>
    </row>
    <row r="12" spans="1:2" x14ac:dyDescent="0.25">
      <c r="A12" s="7" t="s">
        <v>45</v>
      </c>
      <c r="B12" s="1" t="s">
        <v>39</v>
      </c>
    </row>
    <row r="13" spans="1:2" x14ac:dyDescent="0.25">
      <c r="A13" s="7" t="s">
        <v>16</v>
      </c>
      <c r="B13" s="1" t="s">
        <v>39</v>
      </c>
    </row>
    <row r="14" spans="1:2" x14ac:dyDescent="0.25">
      <c r="A14" s="7" t="s">
        <v>17</v>
      </c>
      <c r="B14" s="1" t="s">
        <v>39</v>
      </c>
    </row>
    <row r="15" spans="1:2" x14ac:dyDescent="0.25">
      <c r="A15" s="7" t="s">
        <v>18</v>
      </c>
      <c r="B15" s="1" t="s">
        <v>39</v>
      </c>
    </row>
    <row r="16" spans="1:2" x14ac:dyDescent="0.25">
      <c r="A16" s="7" t="s">
        <v>19</v>
      </c>
      <c r="B16" s="1" t="s">
        <v>39</v>
      </c>
    </row>
    <row r="17" spans="1:2" x14ac:dyDescent="0.25">
      <c r="A17" s="7" t="s">
        <v>20</v>
      </c>
      <c r="B17" s="1" t="s">
        <v>39</v>
      </c>
    </row>
    <row r="18" spans="1:2" x14ac:dyDescent="0.25">
      <c r="A18" s="7" t="s">
        <v>21</v>
      </c>
      <c r="B18" s="1" t="s">
        <v>39</v>
      </c>
    </row>
    <row r="19" spans="1:2" x14ac:dyDescent="0.25">
      <c r="A19" s="7" t="s">
        <v>82</v>
      </c>
      <c r="B19" s="1" t="s">
        <v>39</v>
      </c>
    </row>
    <row r="20" spans="1:2" x14ac:dyDescent="0.25">
      <c r="A20" s="7" t="s">
        <v>113</v>
      </c>
      <c r="B20" s="1" t="s">
        <v>72</v>
      </c>
    </row>
    <row r="21" spans="1:2" x14ac:dyDescent="0.25">
      <c r="A21" s="7" t="s">
        <v>235</v>
      </c>
      <c r="B21" s="1" t="s">
        <v>237</v>
      </c>
    </row>
    <row r="22" spans="1:2" x14ac:dyDescent="0.25">
      <c r="A22" s="7" t="s">
        <v>89</v>
      </c>
      <c r="B22" s="1" t="s">
        <v>72</v>
      </c>
    </row>
    <row r="23" spans="1:2" x14ac:dyDescent="0.25">
      <c r="A23" s="7" t="s">
        <v>90</v>
      </c>
      <c r="B23" s="1" t="s">
        <v>104</v>
      </c>
    </row>
    <row r="24" spans="1:2" x14ac:dyDescent="0.25">
      <c r="A24" s="7" t="s">
        <v>99</v>
      </c>
      <c r="B24" s="1" t="s">
        <v>40</v>
      </c>
    </row>
    <row r="25" spans="1:2" x14ac:dyDescent="0.25">
      <c r="A25" s="7" t="s">
        <v>51</v>
      </c>
      <c r="B25" s="1" t="s">
        <v>40</v>
      </c>
    </row>
    <row r="26" spans="1:2" x14ac:dyDescent="0.25">
      <c r="A26" s="7" t="s">
        <v>53</v>
      </c>
      <c r="B26" s="1" t="s">
        <v>53</v>
      </c>
    </row>
    <row r="27" spans="1:2" x14ac:dyDescent="0.25">
      <c r="A27" s="7" t="s">
        <v>69</v>
      </c>
      <c r="B27" s="1" t="s">
        <v>76</v>
      </c>
    </row>
    <row r="28" spans="1:2" x14ac:dyDescent="0.25">
      <c r="A28" s="7" t="s">
        <v>67</v>
      </c>
      <c r="B28" s="1" t="s">
        <v>76</v>
      </c>
    </row>
    <row r="29" spans="1:2" x14ac:dyDescent="0.25">
      <c r="A29" s="7" t="s">
        <v>68</v>
      </c>
      <c r="B29" s="1" t="s">
        <v>76</v>
      </c>
    </row>
    <row r="30" spans="1:2" x14ac:dyDescent="0.25">
      <c r="A30" s="7" t="s">
        <v>64</v>
      </c>
      <c r="B30" s="1" t="s">
        <v>76</v>
      </c>
    </row>
    <row r="31" spans="1:2" x14ac:dyDescent="0.25">
      <c r="A31" s="7" t="s">
        <v>65</v>
      </c>
      <c r="B31" s="1" t="s">
        <v>76</v>
      </c>
    </row>
    <row r="32" spans="1:2" x14ac:dyDescent="0.25">
      <c r="A32" s="15" t="s">
        <v>192</v>
      </c>
      <c r="B32" s="1" t="s">
        <v>76</v>
      </c>
    </row>
    <row r="33" spans="1:2" x14ac:dyDescent="0.25">
      <c r="A33" s="8" t="s">
        <v>71</v>
      </c>
      <c r="B33" s="1" t="s">
        <v>75</v>
      </c>
    </row>
    <row r="34" spans="1:2" x14ac:dyDescent="0.25">
      <c r="A34" s="7" t="s">
        <v>63</v>
      </c>
      <c r="B34" s="1" t="s">
        <v>41</v>
      </c>
    </row>
    <row r="35" spans="1:2" x14ac:dyDescent="0.25">
      <c r="A35" s="7" t="s">
        <v>52</v>
      </c>
      <c r="B35" s="1" t="s">
        <v>41</v>
      </c>
    </row>
    <row r="36" spans="1:2" x14ac:dyDescent="0.25">
      <c r="A36" s="7" t="s">
        <v>103</v>
      </c>
      <c r="B36" s="1" t="s">
        <v>41</v>
      </c>
    </row>
    <row r="37" spans="1:2" x14ac:dyDescent="0.25">
      <c r="A37" s="7" t="s">
        <v>25</v>
      </c>
      <c r="B37" s="1" t="s">
        <v>41</v>
      </c>
    </row>
    <row r="38" spans="1:2" x14ac:dyDescent="0.25">
      <c r="A38" s="7" t="s">
        <v>48</v>
      </c>
      <c r="B38" s="1" t="s">
        <v>41</v>
      </c>
    </row>
    <row r="39" spans="1:2" x14ac:dyDescent="0.25">
      <c r="A39" s="7" t="s">
        <v>26</v>
      </c>
      <c r="B39" s="1" t="s">
        <v>41</v>
      </c>
    </row>
    <row r="40" spans="1:2" x14ac:dyDescent="0.25">
      <c r="A40" s="7" t="s">
        <v>84</v>
      </c>
      <c r="B40" s="1" t="s">
        <v>41</v>
      </c>
    </row>
    <row r="41" spans="1:2" x14ac:dyDescent="0.25">
      <c r="A41" s="7" t="s">
        <v>93</v>
      </c>
      <c r="B41" s="1" t="s">
        <v>41</v>
      </c>
    </row>
    <row r="42" spans="1:2" x14ac:dyDescent="0.25">
      <c r="A42" s="7" t="s">
        <v>24</v>
      </c>
      <c r="B42" s="1" t="s">
        <v>54</v>
      </c>
    </row>
    <row r="43" spans="1:2" x14ac:dyDescent="0.25">
      <c r="A43" s="7" t="s">
        <v>70</v>
      </c>
      <c r="B43" s="1" t="s">
        <v>54</v>
      </c>
    </row>
    <row r="44" spans="1:2" x14ac:dyDescent="0.25">
      <c r="A44" s="7" t="s">
        <v>86</v>
      </c>
      <c r="B44" s="1" t="s">
        <v>54</v>
      </c>
    </row>
    <row r="45" spans="1:2" x14ac:dyDescent="0.25">
      <c r="A45" s="7" t="s">
        <v>73</v>
      </c>
      <c r="B45" s="1" t="s">
        <v>73</v>
      </c>
    </row>
    <row r="46" spans="1:2" x14ac:dyDescent="0.25">
      <c r="A46" s="7" t="s">
        <v>98</v>
      </c>
      <c r="B46" s="1" t="s">
        <v>105</v>
      </c>
    </row>
    <row r="47" spans="1:2" x14ac:dyDescent="0.25">
      <c r="A47" s="7" t="s">
        <v>30</v>
      </c>
      <c r="B47" s="1" t="s">
        <v>55</v>
      </c>
    </row>
    <row r="48" spans="1:2" x14ac:dyDescent="0.25">
      <c r="A48" s="7" t="s">
        <v>66</v>
      </c>
      <c r="B48" s="1" t="s">
        <v>74</v>
      </c>
    </row>
    <row r="49" spans="1:2" x14ac:dyDescent="0.25">
      <c r="A49" s="7" t="s">
        <v>100</v>
      </c>
      <c r="B49" s="1" t="s">
        <v>74</v>
      </c>
    </row>
    <row r="50" spans="1:2" x14ac:dyDescent="0.25">
      <c r="A50" s="7" t="s">
        <v>97</v>
      </c>
      <c r="B50" s="1" t="s">
        <v>42</v>
      </c>
    </row>
    <row r="51" spans="1:2" x14ac:dyDescent="0.25">
      <c r="A51" s="7" t="s">
        <v>83</v>
      </c>
      <c r="B51" s="1" t="s">
        <v>42</v>
      </c>
    </row>
    <row r="52" spans="1:2" x14ac:dyDescent="0.25">
      <c r="A52" s="7" t="s">
        <v>102</v>
      </c>
      <c r="B52" s="1" t="s">
        <v>42</v>
      </c>
    </row>
    <row r="53" spans="1:2" x14ac:dyDescent="0.25">
      <c r="A53" s="7" t="s">
        <v>22</v>
      </c>
      <c r="B53" s="1" t="s">
        <v>42</v>
      </c>
    </row>
    <row r="54" spans="1:2" x14ac:dyDescent="0.25">
      <c r="A54" s="7" t="s">
        <v>27</v>
      </c>
      <c r="B54" s="1" t="s">
        <v>42</v>
      </c>
    </row>
    <row r="55" spans="1:2" x14ac:dyDescent="0.25">
      <c r="A55" s="7" t="s">
        <v>28</v>
      </c>
      <c r="B55" s="1" t="s">
        <v>42</v>
      </c>
    </row>
    <row r="56" spans="1:2" x14ac:dyDescent="0.25">
      <c r="A56" s="7" t="s">
        <v>80</v>
      </c>
      <c r="B56" s="1" t="s">
        <v>42</v>
      </c>
    </row>
    <row r="57" spans="1:2" x14ac:dyDescent="0.25">
      <c r="A57" s="7" t="s">
        <v>23</v>
      </c>
      <c r="B57" s="1" t="s">
        <v>43</v>
      </c>
    </row>
    <row r="58" spans="1:2" x14ac:dyDescent="0.25">
      <c r="A58" s="7" t="s">
        <v>49</v>
      </c>
      <c r="B58" s="1" t="s">
        <v>43</v>
      </c>
    </row>
    <row r="59" spans="1:2" x14ac:dyDescent="0.25">
      <c r="A59" s="7" t="s">
        <v>29</v>
      </c>
      <c r="B59" s="1" t="s">
        <v>43</v>
      </c>
    </row>
    <row r="60" spans="1:2" x14ac:dyDescent="0.25">
      <c r="A60" s="7" t="s">
        <v>31</v>
      </c>
      <c r="B60" s="1" t="s">
        <v>43</v>
      </c>
    </row>
    <row r="61" spans="1:2" x14ac:dyDescent="0.25">
      <c r="A61" s="15" t="s">
        <v>191</v>
      </c>
      <c r="B61" s="1" t="s">
        <v>43</v>
      </c>
    </row>
    <row r="62" spans="1:2" x14ac:dyDescent="0.25">
      <c r="A62" s="7" t="s">
        <v>81</v>
      </c>
      <c r="B62" s="1" t="s">
        <v>104</v>
      </c>
    </row>
    <row r="63" spans="1:2" x14ac:dyDescent="0.25">
      <c r="A63" s="7" t="s">
        <v>92</v>
      </c>
      <c r="B63" s="1" t="s">
        <v>107</v>
      </c>
    </row>
    <row r="64" spans="1:2" x14ac:dyDescent="0.25">
      <c r="A64" s="7" t="s">
        <v>9</v>
      </c>
      <c r="B64" s="1" t="s">
        <v>78</v>
      </c>
    </row>
    <row r="65" spans="1:2" x14ac:dyDescent="0.25">
      <c r="A65" s="7" t="s">
        <v>91</v>
      </c>
      <c r="B65" s="1" t="s">
        <v>106</v>
      </c>
    </row>
    <row r="66" spans="1:2" x14ac:dyDescent="0.25">
      <c r="A66" s="7" t="s">
        <v>95</v>
      </c>
      <c r="B66" s="1" t="s">
        <v>79</v>
      </c>
    </row>
    <row r="67" spans="1:2" x14ac:dyDescent="0.25">
      <c r="A67" s="10" t="s">
        <v>114</v>
      </c>
      <c r="B67" s="11" t="s">
        <v>54</v>
      </c>
    </row>
    <row r="68" spans="1:2" x14ac:dyDescent="0.25">
      <c r="A68" s="10" t="s">
        <v>109</v>
      </c>
      <c r="B68" s="11" t="s">
        <v>40</v>
      </c>
    </row>
    <row r="69" spans="1:2" x14ac:dyDescent="0.25">
      <c r="A69" s="10" t="s">
        <v>119</v>
      </c>
      <c r="B69" s="11" t="s">
        <v>40</v>
      </c>
    </row>
    <row r="70" spans="1:2" x14ac:dyDescent="0.25">
      <c r="A70" s="10" t="s">
        <v>116</v>
      </c>
      <c r="B70" s="11" t="s">
        <v>41</v>
      </c>
    </row>
    <row r="71" spans="1:2" x14ac:dyDescent="0.25">
      <c r="A71" s="10" t="s">
        <v>118</v>
      </c>
      <c r="B71" s="11" t="s">
        <v>124</v>
      </c>
    </row>
    <row r="72" spans="1:2" x14ac:dyDescent="0.25">
      <c r="A72" s="7" t="s">
        <v>111</v>
      </c>
      <c r="B72" s="11" t="s">
        <v>125</v>
      </c>
    </row>
    <row r="73" spans="1:2" x14ac:dyDescent="0.25">
      <c r="A73" s="10" t="s">
        <v>112</v>
      </c>
      <c r="B73" s="11" t="s">
        <v>54</v>
      </c>
    </row>
    <row r="74" spans="1:2" x14ac:dyDescent="0.25">
      <c r="A74" s="7" t="s">
        <v>110</v>
      </c>
      <c r="B74" s="1" t="s">
        <v>43</v>
      </c>
    </row>
    <row r="75" spans="1:2" x14ac:dyDescent="0.25">
      <c r="A75" s="7" t="s">
        <v>120</v>
      </c>
      <c r="B75" s="11" t="s">
        <v>72</v>
      </c>
    </row>
    <row r="76" spans="1:2" x14ac:dyDescent="0.25">
      <c r="A76" s="7" t="s">
        <v>121</v>
      </c>
      <c r="B76" s="11" t="s">
        <v>126</v>
      </c>
    </row>
    <row r="77" spans="1:2" x14ac:dyDescent="0.25">
      <c r="A77" s="7" t="s">
        <v>122</v>
      </c>
      <c r="B77" s="11" t="s">
        <v>54</v>
      </c>
    </row>
    <row r="78" spans="1:2" x14ac:dyDescent="0.25">
      <c r="A78" s="7" t="s">
        <v>123</v>
      </c>
      <c r="B78" s="11" t="s">
        <v>72</v>
      </c>
    </row>
    <row r="79" spans="1:2" x14ac:dyDescent="0.25">
      <c r="A79" s="10" t="s">
        <v>117</v>
      </c>
      <c r="B79" s="11" t="s">
        <v>104</v>
      </c>
    </row>
    <row r="80" spans="1:2" x14ac:dyDescent="0.25">
      <c r="A80" s="7" t="s">
        <v>115</v>
      </c>
      <c r="B80" s="11" t="s">
        <v>39</v>
      </c>
    </row>
    <row r="81" spans="1:2" x14ac:dyDescent="0.25">
      <c r="A81" s="10" t="s">
        <v>113</v>
      </c>
      <c r="B81" s="11" t="s">
        <v>72</v>
      </c>
    </row>
    <row r="82" spans="1:2" x14ac:dyDescent="0.25">
      <c r="A82" s="7" t="s">
        <v>129</v>
      </c>
      <c r="B82" s="11" t="s">
        <v>79</v>
      </c>
    </row>
    <row r="83" spans="1:2" x14ac:dyDescent="0.25">
      <c r="A83" s="7" t="s">
        <v>130</v>
      </c>
      <c r="B83" s="11" t="s">
        <v>41</v>
      </c>
    </row>
    <row r="84" spans="1:2" x14ac:dyDescent="0.25">
      <c r="A84" s="7" t="s">
        <v>128</v>
      </c>
      <c r="B84" s="11" t="s">
        <v>41</v>
      </c>
    </row>
    <row r="85" spans="1:2" x14ac:dyDescent="0.25">
      <c r="A85" s="7" t="s">
        <v>134</v>
      </c>
      <c r="B85" s="11" t="s">
        <v>137</v>
      </c>
    </row>
    <row r="86" spans="1:2" x14ac:dyDescent="0.25">
      <c r="A86" s="7" t="s">
        <v>132</v>
      </c>
      <c r="B86" s="1" t="s">
        <v>106</v>
      </c>
    </row>
    <row r="87" spans="1:2" x14ac:dyDescent="0.25">
      <c r="A87" s="7" t="s">
        <v>135</v>
      </c>
      <c r="B87" s="11" t="s">
        <v>41</v>
      </c>
    </row>
    <row r="88" spans="1:2" x14ac:dyDescent="0.25">
      <c r="A88" s="7" t="s">
        <v>133</v>
      </c>
      <c r="B88" s="1" t="s">
        <v>39</v>
      </c>
    </row>
    <row r="89" spans="1:2" x14ac:dyDescent="0.25">
      <c r="A89" s="10" t="s">
        <v>136</v>
      </c>
      <c r="B89" s="1" t="s">
        <v>42</v>
      </c>
    </row>
    <row r="90" spans="1:2" x14ac:dyDescent="0.25">
      <c r="A90" s="1" t="s">
        <v>158</v>
      </c>
      <c r="B90" s="1" t="s">
        <v>42</v>
      </c>
    </row>
    <row r="91" spans="1:2" x14ac:dyDescent="0.25">
      <c r="A91" s="1" t="s">
        <v>159</v>
      </c>
      <c r="B91" s="1" t="s">
        <v>42</v>
      </c>
    </row>
    <row r="92" spans="1:2" x14ac:dyDescent="0.25">
      <c r="A92" s="1" t="s">
        <v>139</v>
      </c>
      <c r="B92" s="1" t="s">
        <v>42</v>
      </c>
    </row>
    <row r="93" spans="1:2" x14ac:dyDescent="0.25">
      <c r="A93" s="1" t="s">
        <v>161</v>
      </c>
      <c r="B93" s="1" t="s">
        <v>76</v>
      </c>
    </row>
    <row r="94" spans="1:2" x14ac:dyDescent="0.25">
      <c r="A94" s="1" t="s">
        <v>154</v>
      </c>
      <c r="B94" s="1" t="s">
        <v>54</v>
      </c>
    </row>
    <row r="95" spans="1:2" x14ac:dyDescent="0.25">
      <c r="A95" s="11" t="s">
        <v>138</v>
      </c>
      <c r="B95" s="1" t="s">
        <v>76</v>
      </c>
    </row>
    <row r="96" spans="1:2" x14ac:dyDescent="0.25">
      <c r="A96" s="11" t="s">
        <v>164</v>
      </c>
      <c r="B96" s="1" t="s">
        <v>165</v>
      </c>
    </row>
    <row r="97" spans="1:2" x14ac:dyDescent="0.25">
      <c r="A97" s="1" t="s">
        <v>162</v>
      </c>
      <c r="B97" s="1" t="s">
        <v>54</v>
      </c>
    </row>
    <row r="98" spans="1:2" x14ac:dyDescent="0.25">
      <c r="A98" s="1" t="s">
        <v>156</v>
      </c>
      <c r="B98" s="11" t="s">
        <v>40</v>
      </c>
    </row>
    <row r="99" spans="1:2" x14ac:dyDescent="0.25">
      <c r="A99" s="11" t="s">
        <v>157</v>
      </c>
      <c r="B99" s="11" t="s">
        <v>166</v>
      </c>
    </row>
    <row r="100" spans="1:2" x14ac:dyDescent="0.25">
      <c r="A100" s="1" t="s">
        <v>160</v>
      </c>
      <c r="B100" s="11" t="s">
        <v>54</v>
      </c>
    </row>
    <row r="101" spans="1:2" x14ac:dyDescent="0.25">
      <c r="A101" s="1" t="s">
        <v>177</v>
      </c>
      <c r="B101" s="1" t="s">
        <v>72</v>
      </c>
    </row>
    <row r="102" spans="1:2" x14ac:dyDescent="0.25">
      <c r="A102" s="1" t="s">
        <v>176</v>
      </c>
      <c r="B102" s="1" t="s">
        <v>76</v>
      </c>
    </row>
    <row r="103" spans="1:2" x14ac:dyDescent="0.25">
      <c r="A103" s="1" t="s">
        <v>173</v>
      </c>
      <c r="B103" s="13" t="s">
        <v>39</v>
      </c>
    </row>
    <row r="104" spans="1:2" x14ac:dyDescent="0.25">
      <c r="A104" s="1" t="s">
        <v>174</v>
      </c>
      <c r="B104" s="1" t="s">
        <v>39</v>
      </c>
    </row>
    <row r="105" spans="1:2" x14ac:dyDescent="0.25">
      <c r="A105" s="11" t="s">
        <v>172</v>
      </c>
      <c r="B105" s="11" t="s">
        <v>137</v>
      </c>
    </row>
    <row r="106" spans="1:2" x14ac:dyDescent="0.25">
      <c r="A106" s="11" t="s">
        <v>178</v>
      </c>
      <c r="B106" s="11" t="s">
        <v>87</v>
      </c>
    </row>
    <row r="107" spans="1:2" x14ac:dyDescent="0.25">
      <c r="A107" s="11" t="s">
        <v>175</v>
      </c>
      <c r="B107" s="11" t="s">
        <v>126</v>
      </c>
    </row>
    <row r="108" spans="1:2" x14ac:dyDescent="0.25">
      <c r="A108" s="17"/>
      <c r="B108" s="24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"/>
  <sheetViews>
    <sheetView workbookViewId="0">
      <selection activeCell="B6" sqref="B6"/>
    </sheetView>
  </sheetViews>
  <sheetFormatPr baseColWidth="10" defaultRowHeight="15" x14ac:dyDescent="0.25"/>
  <cols>
    <col min="1" max="1" width="32" customWidth="1"/>
    <col min="2" max="2" width="25" customWidth="1"/>
  </cols>
  <sheetData>
    <row r="1" spans="1:2" ht="30" x14ac:dyDescent="0.25">
      <c r="A1" s="2" t="s">
        <v>1</v>
      </c>
      <c r="B1" s="2" t="s">
        <v>8</v>
      </c>
    </row>
    <row r="2" spans="1:2" x14ac:dyDescent="0.25">
      <c r="A2" s="1" t="s">
        <v>39</v>
      </c>
      <c r="B2" s="1" t="s">
        <v>77</v>
      </c>
    </row>
    <row r="3" spans="1:2" x14ac:dyDescent="0.25">
      <c r="A3" s="1" t="s">
        <v>75</v>
      </c>
      <c r="B3" s="1" t="s">
        <v>77</v>
      </c>
    </row>
    <row r="4" spans="1:2" x14ac:dyDescent="0.25">
      <c r="A4" s="1" t="s">
        <v>72</v>
      </c>
      <c r="B4" s="1" t="s">
        <v>77</v>
      </c>
    </row>
    <row r="5" spans="1:2" x14ac:dyDescent="0.25">
      <c r="A5" s="1" t="s">
        <v>53</v>
      </c>
      <c r="B5" s="1" t="s">
        <v>140</v>
      </c>
    </row>
    <row r="6" spans="1:2" x14ac:dyDescent="0.25">
      <c r="A6" s="1" t="s">
        <v>76</v>
      </c>
      <c r="B6" s="1" t="s">
        <v>140</v>
      </c>
    </row>
    <row r="7" spans="1:2" x14ac:dyDescent="0.25">
      <c r="A7" s="1" t="s">
        <v>41</v>
      </c>
      <c r="B7" s="1" t="s">
        <v>77</v>
      </c>
    </row>
    <row r="8" spans="1:2" x14ac:dyDescent="0.25">
      <c r="A8" s="1" t="s">
        <v>54</v>
      </c>
      <c r="B8" s="1" t="s">
        <v>77</v>
      </c>
    </row>
    <row r="9" spans="1:2" x14ac:dyDescent="0.25">
      <c r="A9" s="1" t="s">
        <v>74</v>
      </c>
      <c r="B9" s="1" t="s">
        <v>77</v>
      </c>
    </row>
    <row r="10" spans="1:2" x14ac:dyDescent="0.25">
      <c r="A10" s="1" t="s">
        <v>42</v>
      </c>
      <c r="B10" s="1" t="s">
        <v>77</v>
      </c>
    </row>
    <row r="11" spans="1:2" x14ac:dyDescent="0.25">
      <c r="A11" s="1" t="s">
        <v>165</v>
      </c>
      <c r="B11" s="1" t="s">
        <v>140</v>
      </c>
    </row>
    <row r="12" spans="1:2" x14ac:dyDescent="0.25">
      <c r="A12" s="1" t="s">
        <v>139</v>
      </c>
      <c r="B12" s="1" t="s">
        <v>77</v>
      </c>
    </row>
    <row r="13" spans="1:2" x14ac:dyDescent="0.25">
      <c r="A13" s="1" t="s">
        <v>104</v>
      </c>
      <c r="B13" s="1" t="s">
        <v>140</v>
      </c>
    </row>
    <row r="14" spans="1:2" x14ac:dyDescent="0.25">
      <c r="A14" s="1" t="s">
        <v>40</v>
      </c>
      <c r="B14" s="1" t="s">
        <v>77</v>
      </c>
    </row>
    <row r="15" spans="1:2" x14ac:dyDescent="0.25">
      <c r="A15" s="1" t="s">
        <v>166</v>
      </c>
      <c r="B15" s="1" t="s">
        <v>140</v>
      </c>
    </row>
    <row r="16" spans="1:2" x14ac:dyDescent="0.25">
      <c r="A16" s="1" t="s">
        <v>78</v>
      </c>
      <c r="B16" s="1" t="s">
        <v>140</v>
      </c>
    </row>
    <row r="17" spans="1:2" x14ac:dyDescent="0.25">
      <c r="A17" s="1" t="s">
        <v>79</v>
      </c>
      <c r="B17" s="1" t="s">
        <v>140</v>
      </c>
    </row>
    <row r="18" spans="1:2" x14ac:dyDescent="0.25">
      <c r="A18" s="1" t="s">
        <v>73</v>
      </c>
      <c r="B18" s="1" t="s">
        <v>77</v>
      </c>
    </row>
    <row r="19" spans="1:2" x14ac:dyDescent="0.25">
      <c r="A19" s="11" t="s">
        <v>105</v>
      </c>
      <c r="B19" s="1" t="s">
        <v>77</v>
      </c>
    </row>
    <row r="20" spans="1:2" x14ac:dyDescent="0.25">
      <c r="A20" s="11" t="s">
        <v>43</v>
      </c>
      <c r="B20" s="1" t="s">
        <v>77</v>
      </c>
    </row>
    <row r="21" spans="1:2" x14ac:dyDescent="0.25">
      <c r="A21" s="11" t="s">
        <v>137</v>
      </c>
      <c r="B21" s="1" t="s">
        <v>140</v>
      </c>
    </row>
    <row r="22" spans="1:2" x14ac:dyDescent="0.25">
      <c r="A22" s="11" t="s">
        <v>87</v>
      </c>
      <c r="B22" s="11" t="s">
        <v>140</v>
      </c>
    </row>
    <row r="23" spans="1:2" x14ac:dyDescent="0.25">
      <c r="A23" s="11" t="s">
        <v>126</v>
      </c>
      <c r="B23" s="11" t="s">
        <v>77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Lydia Bertignoll</dc:creator>
  <cp:lastModifiedBy>Marcel Telser</cp:lastModifiedBy>
  <cp:lastPrinted>2018-10-01T10:24:53Z</cp:lastPrinted>
  <dcterms:created xsi:type="dcterms:W3CDTF">2018-08-31T09:10:40Z</dcterms:created>
  <dcterms:modified xsi:type="dcterms:W3CDTF">2023-01-20T13:51:43Z</dcterms:modified>
</cp:coreProperties>
</file>