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5 ORDENTLICHE VERWALTUNG\05.05. Verschiedene Buchhaltungsbelege\05.05.12. Eingangsrechnungen\2023\"/>
    </mc:Choice>
  </mc:AlternateContent>
  <bookViews>
    <workbookView xWindow="0" yWindow="0" windowWidth="28800" windowHeight="13800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Tabelle1!$A$5:$J$197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7" i="1" l="1"/>
  <c r="I197" i="1"/>
  <c r="J186" i="1" l="1"/>
  <c r="B175" i="1"/>
  <c r="A175" i="1" s="1"/>
  <c r="B176" i="1"/>
  <c r="A176" i="1" s="1"/>
  <c r="B177" i="1"/>
  <c r="A177" i="1" s="1"/>
  <c r="B178" i="1"/>
  <c r="A178" i="1" s="1"/>
  <c r="B179" i="1"/>
  <c r="A179" i="1" s="1"/>
  <c r="B180" i="1"/>
  <c r="A180" i="1" s="1"/>
  <c r="B181" i="1"/>
  <c r="A181" i="1" s="1"/>
  <c r="B182" i="1"/>
  <c r="A182" i="1" s="1"/>
  <c r="B183" i="1"/>
  <c r="A183" i="1" s="1"/>
  <c r="B184" i="1"/>
  <c r="A184" i="1" s="1"/>
  <c r="B185" i="1"/>
  <c r="A185" i="1" s="1"/>
  <c r="B186" i="1"/>
  <c r="A186" i="1" s="1"/>
  <c r="J175" i="1"/>
  <c r="J176" i="1"/>
  <c r="J177" i="1"/>
  <c r="J178" i="1"/>
  <c r="J179" i="1"/>
  <c r="J180" i="1"/>
  <c r="J181" i="1"/>
  <c r="J182" i="1"/>
  <c r="J183" i="1"/>
  <c r="J184" i="1"/>
  <c r="J185" i="1"/>
  <c r="B171" i="1" l="1"/>
  <c r="A171" i="1" s="1"/>
  <c r="B172" i="1"/>
  <c r="A172" i="1" s="1"/>
  <c r="B173" i="1"/>
  <c r="A173" i="1" s="1"/>
  <c r="B174" i="1"/>
  <c r="A174" i="1" s="1"/>
  <c r="B166" i="1" l="1"/>
  <c r="A166" i="1" s="1"/>
  <c r="B167" i="1"/>
  <c r="A167" i="1" s="1"/>
  <c r="B196" i="1"/>
  <c r="A196" i="1" s="1"/>
  <c r="B168" i="1"/>
  <c r="A168" i="1" s="1"/>
  <c r="B169" i="1"/>
  <c r="A169" i="1" s="1"/>
  <c r="B170" i="1"/>
  <c r="A170" i="1" s="1"/>
  <c r="J166" i="1"/>
  <c r="J167" i="1"/>
  <c r="J196" i="1"/>
  <c r="J168" i="1"/>
  <c r="J169" i="1"/>
  <c r="J170" i="1"/>
  <c r="J171" i="1"/>
  <c r="J172" i="1"/>
  <c r="J173" i="1"/>
  <c r="J174" i="1"/>
  <c r="B77" i="1" l="1"/>
  <c r="B152" i="1" l="1"/>
  <c r="B139" i="1"/>
  <c r="B83" i="1"/>
  <c r="B84" i="1"/>
  <c r="J63" i="1" l="1"/>
  <c r="B135" i="1"/>
  <c r="A135" i="1" s="1"/>
  <c r="B136" i="1"/>
  <c r="A136" i="1" s="1"/>
  <c r="B122" i="1"/>
  <c r="A122" i="1" s="1"/>
  <c r="B123" i="1"/>
  <c r="A123" i="1" s="1"/>
  <c r="B137" i="1"/>
  <c r="A137" i="1" s="1"/>
  <c r="B138" i="1"/>
  <c r="A138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8" i="1"/>
  <c r="A148" i="1" s="1"/>
  <c r="B149" i="1"/>
  <c r="A149" i="1" s="1"/>
  <c r="B150" i="1"/>
  <c r="A150" i="1" s="1"/>
  <c r="B151" i="1"/>
  <c r="A151" i="1" s="1"/>
  <c r="A152" i="1"/>
  <c r="B153" i="1"/>
  <c r="A153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A194" i="1" s="1"/>
  <c r="B195" i="1"/>
  <c r="A195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J135" i="1"/>
  <c r="J136" i="1"/>
  <c r="J122" i="1"/>
  <c r="J123" i="1"/>
  <c r="J137" i="1"/>
  <c r="J138" i="1"/>
  <c r="J139" i="1"/>
  <c r="J140" i="1"/>
  <c r="J141" i="1"/>
  <c r="J142" i="1"/>
  <c r="J143" i="1"/>
  <c r="J144" i="1"/>
  <c r="J145" i="1"/>
  <c r="J148" i="1"/>
  <c r="J149" i="1"/>
  <c r="J150" i="1"/>
  <c r="J151" i="1"/>
  <c r="J152" i="1"/>
  <c r="J153" i="1"/>
  <c r="J187" i="1"/>
  <c r="J188" i="1"/>
  <c r="J189" i="1"/>
  <c r="J190" i="1"/>
  <c r="J191" i="1"/>
  <c r="J192" i="1"/>
  <c r="J193" i="1"/>
  <c r="J194" i="1"/>
  <c r="J195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B26" i="1" l="1"/>
  <c r="A26" i="1" s="1"/>
  <c r="B38" i="1"/>
  <c r="A38" i="1" s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36" i="1"/>
  <c r="A36" i="1" s="1"/>
  <c r="B46" i="1"/>
  <c r="A46" i="1" s="1"/>
  <c r="B47" i="1"/>
  <c r="A47" i="1" s="1"/>
  <c r="B48" i="1"/>
  <c r="A48" i="1" s="1"/>
  <c r="B49" i="1"/>
  <c r="A49" i="1" s="1"/>
  <c r="B50" i="1"/>
  <c r="A50" i="1" s="1"/>
  <c r="B51" i="1"/>
  <c r="A51" i="1" s="1"/>
  <c r="B52" i="1"/>
  <c r="A52" i="1" s="1"/>
  <c r="B53" i="1"/>
  <c r="A53" i="1" s="1"/>
  <c r="B54" i="1"/>
  <c r="A54" i="1" s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A66" i="1" s="1"/>
  <c r="B67" i="1"/>
  <c r="A67" i="1" s="1"/>
  <c r="B68" i="1"/>
  <c r="A68" i="1" s="1"/>
  <c r="B69" i="1"/>
  <c r="A69" i="1" s="1"/>
  <c r="B70" i="1"/>
  <c r="A70" i="1" s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8" i="1"/>
  <c r="A78" i="1" s="1"/>
  <c r="B79" i="1"/>
  <c r="A79" i="1" s="1"/>
  <c r="B80" i="1"/>
  <c r="A80" i="1" s="1"/>
  <c r="B81" i="1"/>
  <c r="A81" i="1" s="1"/>
  <c r="B82" i="1"/>
  <c r="A82" i="1" s="1"/>
  <c r="A83" i="1"/>
  <c r="A84" i="1"/>
  <c r="B124" i="1"/>
  <c r="A124" i="1" s="1"/>
  <c r="B85" i="1"/>
  <c r="A85" i="1" s="1"/>
  <c r="B86" i="1"/>
  <c r="A86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134" i="1"/>
  <c r="A134" i="1" s="1"/>
  <c r="B95" i="1"/>
  <c r="A95" i="1" s="1"/>
  <c r="B96" i="1"/>
  <c r="A96" i="1" s="1"/>
  <c r="B97" i="1"/>
  <c r="A97" i="1" s="1"/>
  <c r="B98" i="1"/>
  <c r="A98" i="1" s="1"/>
  <c r="B99" i="1"/>
  <c r="A99" i="1" s="1"/>
  <c r="B100" i="1"/>
  <c r="A100" i="1" s="1"/>
  <c r="B101" i="1"/>
  <c r="A101" i="1" s="1"/>
  <c r="B102" i="1"/>
  <c r="A102" i="1" s="1"/>
  <c r="B103" i="1"/>
  <c r="A103" i="1" s="1"/>
  <c r="B104" i="1"/>
  <c r="A104" i="1" s="1"/>
  <c r="B105" i="1"/>
  <c r="A105" i="1" s="1"/>
  <c r="B146" i="1"/>
  <c r="A146" i="1" s="1"/>
  <c r="B147" i="1"/>
  <c r="A147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7" i="1"/>
  <c r="B8" i="1"/>
  <c r="B9" i="1"/>
  <c r="B10" i="1"/>
  <c r="B11" i="1"/>
  <c r="B12" i="1"/>
  <c r="B13" i="1"/>
  <c r="B14" i="1"/>
  <c r="A14" i="1" s="1"/>
  <c r="B15" i="1"/>
  <c r="A15" i="1" s="1"/>
  <c r="B6" i="1"/>
  <c r="A6" i="1" s="1"/>
  <c r="B16" i="1"/>
  <c r="A16" i="1" s="1"/>
  <c r="B17" i="1"/>
  <c r="A17" i="1" s="1"/>
  <c r="B18" i="1"/>
  <c r="A18" i="1" s="1"/>
  <c r="B19" i="1"/>
  <c r="A19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A8" i="1" l="1"/>
  <c r="J77" i="1" l="1"/>
  <c r="J7" i="1"/>
  <c r="J8" i="1"/>
  <c r="J9" i="1"/>
  <c r="J10" i="1"/>
  <c r="J11" i="1"/>
  <c r="J12" i="1"/>
  <c r="J13" i="1"/>
  <c r="J14" i="1"/>
  <c r="J15" i="1"/>
  <c r="J6" i="1"/>
  <c r="J16" i="1"/>
  <c r="J17" i="1"/>
  <c r="J18" i="1"/>
  <c r="J19" i="1"/>
  <c r="J27" i="1"/>
  <c r="J28" i="1"/>
  <c r="J29" i="1"/>
  <c r="J30" i="1"/>
  <c r="J31" i="1"/>
  <c r="J32" i="1"/>
  <c r="J33" i="1"/>
  <c r="J34" i="1"/>
  <c r="J35" i="1"/>
  <c r="J20" i="1"/>
  <c r="J37" i="1"/>
  <c r="J21" i="1"/>
  <c r="J22" i="1"/>
  <c r="J23" i="1"/>
  <c r="J24" i="1"/>
  <c r="J25" i="1"/>
  <c r="J26" i="1"/>
  <c r="J38" i="1"/>
  <c r="J39" i="1"/>
  <c r="J40" i="1"/>
  <c r="J41" i="1"/>
  <c r="J42" i="1"/>
  <c r="J43" i="1"/>
  <c r="J44" i="1"/>
  <c r="J45" i="1"/>
  <c r="J36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8" i="1"/>
  <c r="J79" i="1"/>
  <c r="J80" i="1"/>
  <c r="J81" i="1"/>
  <c r="J82" i="1"/>
  <c r="J83" i="1"/>
  <c r="J84" i="1"/>
  <c r="J124" i="1"/>
  <c r="J85" i="1"/>
  <c r="J86" i="1"/>
  <c r="J125" i="1"/>
  <c r="J126" i="1"/>
  <c r="J127" i="1"/>
  <c r="J128" i="1"/>
  <c r="J129" i="1"/>
  <c r="J130" i="1"/>
  <c r="J131" i="1"/>
  <c r="J132" i="1"/>
  <c r="J133" i="1"/>
  <c r="J87" i="1"/>
  <c r="J88" i="1"/>
  <c r="J89" i="1"/>
  <c r="J90" i="1"/>
  <c r="J91" i="1"/>
  <c r="J92" i="1"/>
  <c r="J93" i="1"/>
  <c r="J94" i="1"/>
  <c r="J134" i="1"/>
  <c r="J95" i="1"/>
  <c r="J96" i="1"/>
  <c r="J97" i="1"/>
  <c r="J98" i="1"/>
  <c r="J99" i="1"/>
  <c r="J100" i="1"/>
  <c r="J101" i="1"/>
  <c r="J102" i="1"/>
  <c r="J103" i="1"/>
  <c r="J104" i="1"/>
  <c r="J105" i="1"/>
  <c r="J146" i="1"/>
  <c r="J147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97" i="1" l="1"/>
  <c r="B35" i="1"/>
  <c r="A35" i="1" s="1"/>
  <c r="B25" i="1"/>
  <c r="A25" i="1" s="1"/>
  <c r="A7" i="1"/>
  <c r="B33" i="1"/>
  <c r="A33" i="1" s="1"/>
  <c r="B20" i="1"/>
  <c r="A20" i="1" s="1"/>
  <c r="B37" i="1"/>
  <c r="A37" i="1" s="1"/>
  <c r="B21" i="1"/>
  <c r="A21" i="1" s="1"/>
  <c r="B22" i="1"/>
  <c r="A22" i="1" s="1"/>
  <c r="B23" i="1"/>
  <c r="A23" i="1" s="1"/>
  <c r="B24" i="1"/>
  <c r="A24" i="1" s="1"/>
  <c r="A77" i="1"/>
  <c r="A9" i="1"/>
  <c r="A10" i="1"/>
  <c r="A11" i="1"/>
  <c r="A12" i="1"/>
  <c r="A13" i="1"/>
  <c r="B34" i="1" l="1"/>
  <c r="A34" i="1" s="1"/>
</calcChain>
</file>

<file path=xl/sharedStrings.xml><?xml version="1.0" encoding="utf-8"?>
<sst xmlns="http://schemas.openxmlformats.org/spreadsheetml/2006/main" count="678" uniqueCount="246">
  <si>
    <r>
      <rPr>
        <b/>
        <sz val="18"/>
        <color theme="1"/>
        <rFont val="Arial"/>
        <family val="2"/>
      </rPr>
      <t>ÖBPB MARTINSHEIM MALS | APSP MARTINSHEIM MALLES VENOSTA
Seniorenwohnheim | Residenza per anziani</t>
    </r>
    <r>
      <rPr>
        <b/>
        <sz val="12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/>
    </r>
  </si>
  <si>
    <t>Livello aggregato piano dei conti/ 
aggregierte Ebene Kontenplan</t>
  </si>
  <si>
    <t>Conto / Konto</t>
  </si>
  <si>
    <t>Anno/
Jahr</t>
  </si>
  <si>
    <t>Mandato/
Mandat</t>
  </si>
  <si>
    <t>data pagamento/
Zahlungsdatum</t>
  </si>
  <si>
    <t>Ragione Sociale / Firmenbezeichnung</t>
  </si>
  <si>
    <t>Imposta/
Steuer</t>
  </si>
  <si>
    <t>Tipologia di spesa/
Ausgabenart</t>
  </si>
  <si>
    <t>Acconti immobilizzazioni mat. in corso</t>
  </si>
  <si>
    <t>Acquisto animazione</t>
  </si>
  <si>
    <t>Acquisto beni economici di scarso valore</t>
  </si>
  <si>
    <t>Acquisto bibite</t>
  </si>
  <si>
    <t>Acquisto cancelleria e stampati</t>
  </si>
  <si>
    <t>Acquisto carburante per autovetture</t>
  </si>
  <si>
    <t>Acquisto carne</t>
  </si>
  <si>
    <t>Acquisto frutta e verdura</t>
  </si>
  <si>
    <t>Acquisto generi alimentari</t>
  </si>
  <si>
    <t>Acquisto latticini</t>
  </si>
  <si>
    <t>Acquisto materiale di consumo</t>
  </si>
  <si>
    <t>Acquisto materiali per pulizie</t>
  </si>
  <si>
    <t>Acquisto pane</t>
  </si>
  <si>
    <t>Corsi di aggiornamento del personale</t>
  </si>
  <si>
    <t>Energia elettrica</t>
  </si>
  <si>
    <t>Giornali, riviste e pubblicazioni</t>
  </si>
  <si>
    <t>Manut./ripar. attrezz. e macchinari div.</t>
  </si>
  <si>
    <t>Manutenzione / riparazione su beni terzi</t>
  </si>
  <si>
    <t>Pubblicità</t>
  </si>
  <si>
    <t>Sicurezza sul lavoro</t>
  </si>
  <si>
    <t>Teleriscaldamento</t>
  </si>
  <si>
    <t>Trasporto ospiti</t>
  </si>
  <si>
    <t>Utenze diverse</t>
  </si>
  <si>
    <t>Ladurner Hospitalia</t>
  </si>
  <si>
    <t>Metzgerei Mair - Kuenrath R. &amp; Co. ohg</t>
  </si>
  <si>
    <t>Niederbacher Cleantec GmbH</t>
  </si>
  <si>
    <t>Gerichtsapotheke Mals - Fragner Unterpertinger J.</t>
  </si>
  <si>
    <t>Totale/
Gesamt</t>
  </si>
  <si>
    <t>Acquisti</t>
  </si>
  <si>
    <t>Consulenze e collaborazioni</t>
  </si>
  <si>
    <t>Manutenzioni</t>
  </si>
  <si>
    <t>Servizi Diversi</t>
  </si>
  <si>
    <t>Utenze</t>
  </si>
  <si>
    <t>Imponibile/
Steuergrundlage</t>
  </si>
  <si>
    <t>Acquisto divise per il personale</t>
  </si>
  <si>
    <t>Elektro Malloth Josef KG</t>
  </si>
  <si>
    <t>Alperia Energy GmbH</t>
  </si>
  <si>
    <t>Manut./riparaz. attrezz. EDP e macchine</t>
  </si>
  <si>
    <t>Telefoniche fisso</t>
  </si>
  <si>
    <t>Telecom Italia spa</t>
  </si>
  <si>
    <t>Consulenze stipendi</t>
  </si>
  <si>
    <t>Contratti di manutenzione software</t>
  </si>
  <si>
    <t>Crediti diversi</t>
  </si>
  <si>
    <t>Oneri diversi di gestione</t>
  </si>
  <si>
    <t xml:space="preserve">Prestazione servizi di assistenza alla persona </t>
  </si>
  <si>
    <t>Verband der Seniorenwohnheime Südtirols</t>
  </si>
  <si>
    <t>Agenzia delle Entrate</t>
  </si>
  <si>
    <t>Versch. Mitarbeiter ÖBPB Martinsheim</t>
  </si>
  <si>
    <t>ASGB</t>
  </si>
  <si>
    <t>NURSING UP</t>
  </si>
  <si>
    <t xml:space="preserve">SANIPRO </t>
  </si>
  <si>
    <t>Acquisto detersivi</t>
  </si>
  <si>
    <t>Contratti di manutenzione ascensori</t>
  </si>
  <si>
    <t>Erario c/IVA</t>
  </si>
  <si>
    <t>Erario ritenute autonomi</t>
  </si>
  <si>
    <t>Retribuzioni</t>
  </si>
  <si>
    <t>Debiti verso amministratori</t>
  </si>
  <si>
    <t>Debiti verso dipendenti</t>
  </si>
  <si>
    <t>Debiti sindacati</t>
  </si>
  <si>
    <t>Imposta di bollo</t>
  </si>
  <si>
    <t>IRES</t>
  </si>
  <si>
    <t>Altri costi personale</t>
  </si>
  <si>
    <t>Oneri sociali</t>
  </si>
  <si>
    <t>Salari e stipendi</t>
  </si>
  <si>
    <t>Imposte sul reddito</t>
  </si>
  <si>
    <t>Debiti diversi</t>
  </si>
  <si>
    <t>Uscite correnti</t>
  </si>
  <si>
    <t>Immob. materiali in corso e acconti</t>
  </si>
  <si>
    <t>Mobili e macchine d'ufficio</t>
  </si>
  <si>
    <t>Spese postali</t>
  </si>
  <si>
    <t>Attrezzatura sanitaria</t>
  </si>
  <si>
    <t>Acquisto prodotti energetici</t>
  </si>
  <si>
    <t>Altri servizi B</t>
  </si>
  <si>
    <t>Manutenzione ascensori</t>
  </si>
  <si>
    <t>Imposta di registro</t>
  </si>
  <si>
    <t>Acconti e cauzioni</t>
  </si>
  <si>
    <t>Spese di viaggio e indennità giorn.</t>
  </si>
  <si>
    <t>Biancheria</t>
  </si>
  <si>
    <t>Macchinari</t>
  </si>
  <si>
    <t>Software e licenze</t>
  </si>
  <si>
    <t>Manutenzione/riparazione autovetture</t>
  </si>
  <si>
    <t>Acquisto carburante veicoli ed attrezz.</t>
  </si>
  <si>
    <t>Altri mobili ed arredi</t>
  </si>
  <si>
    <t>Acquisto detersivi per lavanderia</t>
  </si>
  <si>
    <t>Altri servizi A</t>
  </si>
  <si>
    <t>Compensi revisori dei conti</t>
  </si>
  <si>
    <t>Consulenze fiscali</t>
  </si>
  <si>
    <t>Retriuzioni</t>
  </si>
  <si>
    <t>Debiti per cauzioni ricevuti da ospiti</t>
  </si>
  <si>
    <t>Assicurazione autovetture</t>
  </si>
  <si>
    <t>Manut. Straordinaria su beni propri</t>
  </si>
  <si>
    <t>Attrezzature diverse</t>
  </si>
  <si>
    <t>Organi istituzionali</t>
  </si>
  <si>
    <t>Impianti e macchinari</t>
  </si>
  <si>
    <t>Costi di concessioni e licenze</t>
  </si>
  <si>
    <t>AGB (FP-CGIL)</t>
  </si>
  <si>
    <t>Consulenze assistenza legale</t>
  </si>
  <si>
    <t>Telefoniche mobile</t>
  </si>
  <si>
    <t>Manutenzione / riparazione arred e letti</t>
  </si>
  <si>
    <t>Imposte e tasse diverse</t>
  </si>
  <si>
    <t>Altri costi personale A</t>
  </si>
  <si>
    <t>Canoni associativi</t>
  </si>
  <si>
    <t>Acquisto materiale sanitario diverso</t>
  </si>
  <si>
    <t>Contratti di manutenzione macchine d'uff</t>
  </si>
  <si>
    <t>Attrezzatura tecnica</t>
  </si>
  <si>
    <t>Fondo rischi per controversie legali</t>
  </si>
  <si>
    <t>Consulenze diversi B</t>
  </si>
  <si>
    <t xml:space="preserve">Contributo fondo compensaz. Maternitá </t>
  </si>
  <si>
    <t>Crediti INPDAP per anticipi TFR</t>
  </si>
  <si>
    <t>Tasse di circolazione autovetture</t>
  </si>
  <si>
    <t>Spese per diritti sindacali</t>
  </si>
  <si>
    <t>Fondi per rischi e oneri</t>
  </si>
  <si>
    <t xml:space="preserve">Manutenzioni </t>
  </si>
  <si>
    <t>Partecipazioni</t>
  </si>
  <si>
    <t>Vinterra Sozialgenossenschaft Onlus</t>
  </si>
  <si>
    <t xml:space="preserve">Contratti di manut. attrezz.,macchinari </t>
  </si>
  <si>
    <t>Macchine d'ufficio elettroniche</t>
  </si>
  <si>
    <t>Manutenzione / riparazione diverse</t>
  </si>
  <si>
    <t>Südtiroler Gemeindenverband - Genossenschaft</t>
  </si>
  <si>
    <t>Impianti</t>
  </si>
  <si>
    <t>Acquisto materiale sanitario</t>
  </si>
  <si>
    <t>Manutenzioni straord. su beni propri</t>
  </si>
  <si>
    <t xml:space="preserve">Manutenzione / riparazione diverse </t>
  </si>
  <si>
    <t>Spese bancarie</t>
  </si>
  <si>
    <t>Costi di impianto ed ampliamento</t>
  </si>
  <si>
    <t>Debiti INAIL</t>
  </si>
  <si>
    <t>Assicurazioni</t>
  </si>
  <si>
    <t>Conto capitale</t>
  </si>
  <si>
    <t>Schuster Bäckerei - Konditorei GmbH</t>
  </si>
  <si>
    <t>IMES S.r.l.</t>
  </si>
  <si>
    <t>Maitreya Natura GmbH</t>
  </si>
  <si>
    <t>Schreyögg GmbH</t>
  </si>
  <si>
    <t>Foppa GmbH</t>
  </si>
  <si>
    <t>Seppi Gebhard GmbH</t>
  </si>
  <si>
    <t>Sopravvenienze passive dirette</t>
  </si>
  <si>
    <t>ACCONTI immobilizzazioni mat. in corso</t>
  </si>
  <si>
    <t>Consulenze diversi A</t>
  </si>
  <si>
    <t>Costruzioni leggere</t>
  </si>
  <si>
    <t xml:space="preserve">Assicurazioni antincendio </t>
  </si>
  <si>
    <t>Assicuraz. di resp. civile e tutela giur</t>
  </si>
  <si>
    <t xml:space="preserve">Imposte e oneri esercizi precedenti </t>
  </si>
  <si>
    <t>Erario ritenuti autonomi</t>
  </si>
  <si>
    <t xml:space="preserve">Canoni associativi </t>
  </si>
  <si>
    <t>debiti sindacati</t>
  </si>
  <si>
    <t>fondo TFR a carico dell'azienda</t>
  </si>
  <si>
    <t>Trattamento di fine rapporto</t>
  </si>
  <si>
    <t>Fabbricati</t>
  </si>
  <si>
    <t>FPS/ÖDV - SGB/CISL - Südtiroler Gewerkschaftsbund</t>
  </si>
  <si>
    <t>Migliorie e adattamenti di beni di Terzi</t>
  </si>
  <si>
    <t>Acquisto farmaci</t>
  </si>
  <si>
    <t>Acquisto pesce</t>
  </si>
  <si>
    <t>Cauzioni versate a terzi</t>
  </si>
  <si>
    <t xml:space="preserve">Erario c/Iva </t>
  </si>
  <si>
    <t>Contributo fondo compensaz. maternità</t>
  </si>
  <si>
    <t>Depositi per cauzioni ricev.da fornitori</t>
  </si>
  <si>
    <t>Hygan GmbH</t>
  </si>
  <si>
    <t>Acquisto salumi</t>
  </si>
  <si>
    <t>Rifiuti solidi urbani</t>
  </si>
  <si>
    <t>Erario ritenute dipendenti</t>
  </si>
  <si>
    <t>Securservice GmbH / Srl</t>
  </si>
  <si>
    <t>MIKO GmbH</t>
  </si>
  <si>
    <t>Ergon-Facharztgemeinschaft für Arbeitsmedizin</t>
  </si>
  <si>
    <t>Autonome Gewerkschaft der örtlichen Körperschaften - AGO</t>
  </si>
  <si>
    <t>Landesfachschule für Sozialberufe "Hannah Arendt"</t>
  </si>
  <si>
    <t>Electro Peer KG</t>
  </si>
  <si>
    <t>Nicom Securalarm GmbH</t>
  </si>
  <si>
    <t>Windegger Commerce S.R.L.</t>
  </si>
  <si>
    <t>Altri costi pluriennali</t>
  </si>
  <si>
    <t>costi di impianto ed ampliamento</t>
  </si>
  <si>
    <t>E-AG</t>
  </si>
  <si>
    <t>Systems GmbH</t>
  </si>
  <si>
    <t>Landwirtschaftliche Hauptgenossenschaft Südtirol</t>
  </si>
  <si>
    <t>Fruma GmbH</t>
  </si>
  <si>
    <t>I.M. Weissenhorn des Flora Rudolf &amp; Co. ohg</t>
  </si>
  <si>
    <t>Der Vinschger Wind - Info-Media GmbH</t>
  </si>
  <si>
    <t>Altri servizi</t>
  </si>
  <si>
    <t>Assistenza medica</t>
  </si>
  <si>
    <t>Mobili ed arredi cucina</t>
  </si>
  <si>
    <t>Spese di rappresentanza (non merce)</t>
  </si>
  <si>
    <t>Assicurazioni antincendio</t>
  </si>
  <si>
    <t xml:space="preserve">Assicuraz. di resp. civile e tutela giur </t>
  </si>
  <si>
    <t>Mobili ed arredi</t>
  </si>
  <si>
    <t>Zucchetti Healthcare srl</t>
  </si>
  <si>
    <t>Telser OHG der Gebrueder Telser Siegfried &amp; Edwin</t>
  </si>
  <si>
    <t>Netikom S.r.l.</t>
  </si>
  <si>
    <t>Ratschiller Erich</t>
  </si>
  <si>
    <t>Tinkhauser GmbH</t>
  </si>
  <si>
    <t>ing.studio Blasbichler Gmbh</t>
  </si>
  <si>
    <t>Alvi Officine Meccaniche Edgardo Viazzo &amp; C. s.r.l</t>
  </si>
  <si>
    <t>Bini Mario GmbH</t>
  </si>
  <si>
    <t>Ruepp Joachim Dr.</t>
  </si>
  <si>
    <t>Wallnöfer Wunibald Dr.</t>
  </si>
  <si>
    <t>Fouqueau Sylvia</t>
  </si>
  <si>
    <t>CBA DR S.t.P. a r.l.</t>
  </si>
  <si>
    <t>Maxi Team Lebensmittelengros-Ortler Gel KG</t>
  </si>
  <si>
    <t>ALBER JOHANN &amp; C. S.N.C. - O. H.G.</t>
  </si>
  <si>
    <t>Macchine d'ufficio</t>
  </si>
  <si>
    <t>Mobili ed arredi lavanderia</t>
  </si>
  <si>
    <t>Guarda Medical Srl</t>
  </si>
  <si>
    <t>S.A.P. Sas di Maier Karl &amp; C.</t>
  </si>
  <si>
    <t>SE Group</t>
  </si>
  <si>
    <t>Moriggl GmbH</t>
  </si>
  <si>
    <t>Mussner d. Stefan Dubis &amp; Co. KG - s.a.s.</t>
  </si>
  <si>
    <t>Noggler Toni</t>
  </si>
  <si>
    <t>Capone Pietro Srl</t>
  </si>
  <si>
    <t>BSV GmbH</t>
  </si>
  <si>
    <t>Zenleser S.R.L.</t>
  </si>
  <si>
    <t>ewos GmbH</t>
  </si>
  <si>
    <t>Legioinstitute GmbH</t>
  </si>
  <si>
    <t>Athesia Druck GmbH</t>
  </si>
  <si>
    <t>Südtiroler Informatik AG</t>
  </si>
  <si>
    <t>Myo SpA</t>
  </si>
  <si>
    <t>Recla Paolo</t>
  </si>
  <si>
    <t>Olivotto Elektromechanik</t>
  </si>
  <si>
    <t>Profiservice GmbH</t>
  </si>
  <si>
    <t>Fantini SAS - KG di Fantini Silvano &amp; C.</t>
  </si>
  <si>
    <t>Trojer Gastrodesign GmbH</t>
  </si>
  <si>
    <t>System Bau GmbH - Hoch- und Tiefbau</t>
  </si>
  <si>
    <t>Thöni Andreas</t>
  </si>
  <si>
    <t>PRONORM Consulting GmbH/srl</t>
  </si>
  <si>
    <t>Schindler S.p.A.</t>
  </si>
  <si>
    <t>Raiffeisenkasse Obervinschgau Gen.m.b.H. - DECKUNG</t>
  </si>
  <si>
    <t>Magris SpA</t>
  </si>
  <si>
    <t>Green &amp; Clean GmbH</t>
  </si>
  <si>
    <t>Vinschgauer Energie Konsortium VEK</t>
  </si>
  <si>
    <t>Spiess Helmut</t>
  </si>
  <si>
    <t>Baubüro Ingenieurgemeinschaft</t>
  </si>
  <si>
    <t>VRS Tech Srl</t>
  </si>
  <si>
    <t>Athesia Buch GmbH</t>
  </si>
  <si>
    <t>Schuster GmbH - Filiale Tartsch</t>
  </si>
  <si>
    <t>Marktgemeinde Mals Malles Comune</t>
  </si>
  <si>
    <t>SERVICETEAM GMBH</t>
  </si>
  <si>
    <t>Calva Bau GmbH</t>
  </si>
  <si>
    <t>Gärtnerei Rinner Lorenz</t>
  </si>
  <si>
    <t>Altri debiti</t>
  </si>
  <si>
    <t>DATI PAGAMENTI PER TIPOLOGIA DI SPESA E BENEFICIARIO - 3° trimestre 2023</t>
  </si>
  <si>
    <t>DATEN ZAHLUNGEN NACH TYPOLOGIE UND EMPFÄNGER - 3. Quartal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</si>
</sst>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49" fontId="0" fillId="0" borderId="1" xfId="0" applyNumberFormat="1" applyBorder="1"/>
    <xf numFmtId="49" fontId="0" fillId="0" borderId="1" xfId="0" quotePrefix="1" applyNumberFormat="1" applyBorder="1"/>
    <xf numFmtId="49" fontId="0" fillId="0" borderId="1" xfId="0" applyNumberForma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wrapText="1"/>
    </xf>
    <xf numFmtId="0" fontId="0" fillId="0" borderId="10" xfId="0" applyFill="1" applyBorder="1"/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 wrapText="1"/>
    </xf>
    <xf numFmtId="4" fontId="0" fillId="0" borderId="0" xfId="0" applyNumberFormat="1" applyFont="1" applyFill="1"/>
    <xf numFmtId="0" fontId="0" fillId="0" borderId="0" xfId="0" applyFont="1" applyFill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8" xfId="0" applyFill="1" applyBorder="1"/>
    <xf numFmtId="0" fontId="0" fillId="0" borderId="8" xfId="0" applyFill="1" applyBorder="1" applyAlignment="1">
      <alignment horizontal="left"/>
    </xf>
    <xf numFmtId="0" fontId="0" fillId="0" borderId="8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0" fontId="0" fillId="0" borderId="0" xfId="0" applyFon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10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 applyProtection="1">
      <alignment horizontal="right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44" fontId="10" fillId="0" borderId="1" xfId="1" applyFont="1" applyFill="1" applyBorder="1" applyAlignment="1">
      <alignment horizontal="right" vertical="center"/>
    </xf>
    <xf numFmtId="44" fontId="10" fillId="0" borderId="11" xfId="1" applyFont="1" applyFill="1" applyBorder="1" applyAlignment="1">
      <alignment horizontal="right" vertical="center"/>
    </xf>
    <xf numFmtId="44" fontId="8" fillId="0" borderId="1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0</xdr:col>
      <xdr:colOff>616200</xdr:colOff>
      <xdr:row>0</xdr:row>
      <xdr:rowOff>644775</xdr:rowOff>
    </xdr:to>
    <xdr:pic>
      <xdr:nvPicPr>
        <xdr:cNvPr id="3" name="Bild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04775"/>
          <a:ext cx="54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topLeftCell="A168" zoomScaleNormal="100" workbookViewId="0">
      <selection activeCell="H198" sqref="H198"/>
    </sheetView>
  </sheetViews>
  <sheetFormatPr baseColWidth="10" defaultRowHeight="15" x14ac:dyDescent="0.25"/>
  <cols>
    <col min="1" max="1" width="26.5703125" style="18" customWidth="1"/>
    <col min="2" max="2" width="46" style="18" customWidth="1"/>
    <col min="3" max="3" width="38.42578125" style="18" bestFit="1" customWidth="1"/>
    <col min="4" max="4" width="8.85546875" style="19" bestFit="1" customWidth="1"/>
    <col min="5" max="5" width="12.140625" style="19" bestFit="1" customWidth="1"/>
    <col min="6" max="6" width="18.5703125" style="19" bestFit="1" customWidth="1"/>
    <col min="7" max="7" width="48.28515625" style="29" bestFit="1" customWidth="1"/>
    <col min="8" max="8" width="18" style="30" bestFit="1" customWidth="1"/>
    <col min="9" max="9" width="13.28515625" style="30" bestFit="1" customWidth="1"/>
    <col min="10" max="10" width="16.28515625" style="30" bestFit="1" customWidth="1"/>
    <col min="11" max="11" width="11.42578125" style="19"/>
    <col min="12" max="12" width="62" style="19" customWidth="1"/>
    <col min="13" max="16384" width="11.42578125" style="19"/>
  </cols>
  <sheetData>
    <row r="1" spans="1:12" ht="64.5" customHeight="1" x14ac:dyDescent="0.25"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2" x14ac:dyDescent="0.25">
      <c r="A2" s="42" t="s">
        <v>244</v>
      </c>
      <c r="B2" s="43"/>
      <c r="C2" s="43"/>
      <c r="D2" s="43"/>
      <c r="E2" s="43"/>
      <c r="F2" s="43"/>
      <c r="G2" s="43"/>
      <c r="H2" s="43"/>
      <c r="I2" s="43"/>
      <c r="J2" s="44"/>
    </row>
    <row r="3" spans="1:12" x14ac:dyDescent="0.25">
      <c r="A3" s="45" t="s">
        <v>245</v>
      </c>
      <c r="B3" s="46"/>
      <c r="C3" s="46"/>
      <c r="D3" s="46"/>
      <c r="E3" s="46"/>
      <c r="F3" s="46"/>
      <c r="G3" s="46"/>
      <c r="H3" s="46"/>
      <c r="I3" s="46"/>
      <c r="J3" s="47"/>
    </row>
    <row r="4" spans="1:12" x14ac:dyDescent="0.25">
      <c r="A4" s="20"/>
      <c r="B4" s="21"/>
      <c r="C4" s="21"/>
      <c r="D4" s="22"/>
      <c r="E4" s="22"/>
      <c r="F4" s="22"/>
      <c r="G4" s="23"/>
      <c r="H4" s="24"/>
      <c r="I4" s="24"/>
      <c r="J4" s="25"/>
    </row>
    <row r="5" spans="1:12" s="27" customFormat="1" ht="30" x14ac:dyDescent="0.25">
      <c r="A5" s="26" t="s">
        <v>8</v>
      </c>
      <c r="B5" s="26" t="s">
        <v>1</v>
      </c>
      <c r="C5" s="12" t="s">
        <v>2</v>
      </c>
      <c r="D5" s="7" t="s">
        <v>3</v>
      </c>
      <c r="E5" s="7" t="s">
        <v>4</v>
      </c>
      <c r="F5" s="7" t="s">
        <v>5</v>
      </c>
      <c r="G5" s="13" t="s">
        <v>6</v>
      </c>
      <c r="H5" s="14" t="s">
        <v>42</v>
      </c>
      <c r="I5" s="14" t="s">
        <v>7</v>
      </c>
      <c r="J5" s="14" t="s">
        <v>36</v>
      </c>
    </row>
    <row r="6" spans="1:12" s="16" customFormat="1" ht="15" customHeight="1" x14ac:dyDescent="0.25">
      <c r="A6" s="31" t="str">
        <f>VLOOKUP(B6,Tabelle3!A:B,2,0)</f>
        <v>Conto capitale</v>
      </c>
      <c r="B6" s="31" t="str">
        <f>VLOOKUP(C6,Tabelle2!A:B,2,0)</f>
        <v>Debiti diversi</v>
      </c>
      <c r="C6" s="32" t="s">
        <v>63</v>
      </c>
      <c r="D6" s="33">
        <v>2023</v>
      </c>
      <c r="E6" s="34">
        <v>344</v>
      </c>
      <c r="F6" s="35">
        <v>45124</v>
      </c>
      <c r="G6" s="36" t="s">
        <v>55</v>
      </c>
      <c r="H6" s="37">
        <v>1740</v>
      </c>
      <c r="I6" s="37"/>
      <c r="J6" s="38">
        <f t="shared" ref="J6:J37" si="0">H6+I6</f>
        <v>1740</v>
      </c>
      <c r="K6" s="15"/>
      <c r="L6" s="11"/>
    </row>
    <row r="7" spans="1:12" s="16" customFormat="1" ht="15" customHeight="1" x14ac:dyDescent="0.25">
      <c r="A7" s="31" t="str">
        <f>VLOOKUP(B7,Tabelle3!A:B,2,0)</f>
        <v>Uscite correnti</v>
      </c>
      <c r="B7" s="31" t="str">
        <f>VLOOKUP(C7,Tabelle2!A:B,2,0)</f>
        <v>Acquisti</v>
      </c>
      <c r="C7" s="32" t="s">
        <v>11</v>
      </c>
      <c r="D7" s="33">
        <v>2023</v>
      </c>
      <c r="E7" s="34">
        <v>349</v>
      </c>
      <c r="F7" s="35">
        <v>45125</v>
      </c>
      <c r="G7" s="36" t="s">
        <v>207</v>
      </c>
      <c r="H7" s="37">
        <v>1995</v>
      </c>
      <c r="I7" s="37">
        <v>438.9</v>
      </c>
      <c r="J7" s="38">
        <f t="shared" si="0"/>
        <v>2433.9</v>
      </c>
      <c r="K7" s="15"/>
      <c r="L7" s="17"/>
    </row>
    <row r="8" spans="1:12" s="16" customFormat="1" ht="15" customHeight="1" x14ac:dyDescent="0.25">
      <c r="A8" s="31" t="str">
        <f>VLOOKUP(B8,Tabelle3!A:B,2,0)</f>
        <v>Uscite correnti</v>
      </c>
      <c r="B8" s="31" t="str">
        <f>VLOOKUP(C8,Tabelle2!A:B,2,0)</f>
        <v>Acquisti</v>
      </c>
      <c r="C8" s="32" t="s">
        <v>11</v>
      </c>
      <c r="D8" s="33">
        <v>2023</v>
      </c>
      <c r="E8" s="34">
        <v>350</v>
      </c>
      <c r="F8" s="35">
        <v>45125</v>
      </c>
      <c r="G8" s="36" t="s">
        <v>207</v>
      </c>
      <c r="H8" s="37">
        <v>279</v>
      </c>
      <c r="I8" s="37">
        <v>61.38</v>
      </c>
      <c r="J8" s="38">
        <f t="shared" si="0"/>
        <v>340.38</v>
      </c>
      <c r="K8" s="15"/>
      <c r="L8" s="17"/>
    </row>
    <row r="9" spans="1:12" s="16" customFormat="1" ht="15" customHeight="1" x14ac:dyDescent="0.25">
      <c r="A9" s="31" t="str">
        <f>VLOOKUP(B9,Tabelle3!A:B,2,0)</f>
        <v>Uscite correnti</v>
      </c>
      <c r="B9" s="31" t="str">
        <f>VLOOKUP(C9,Tabelle2!A:B,2,0)</f>
        <v>Utenze</v>
      </c>
      <c r="C9" s="32" t="s">
        <v>23</v>
      </c>
      <c r="D9" s="33">
        <v>2023</v>
      </c>
      <c r="E9" s="34">
        <v>345</v>
      </c>
      <c r="F9" s="35">
        <v>45125</v>
      </c>
      <c r="G9" s="36" t="s">
        <v>45</v>
      </c>
      <c r="H9" s="37">
        <v>3702.3</v>
      </c>
      <c r="I9" s="37">
        <v>814.51</v>
      </c>
      <c r="J9" s="38">
        <f t="shared" si="0"/>
        <v>4516.8100000000004</v>
      </c>
      <c r="K9" s="15"/>
      <c r="L9" s="17"/>
    </row>
    <row r="10" spans="1:12" s="16" customFormat="1" x14ac:dyDescent="0.25">
      <c r="A10" s="31" t="str">
        <f>VLOOKUP(B10,Tabelle3!A:B,2,0)</f>
        <v>Conto capitale</v>
      </c>
      <c r="B10" s="31" t="str">
        <f>VLOOKUP(C10,Tabelle2!A:B,2,0)</f>
        <v>Immob. materiali in corso e acconti</v>
      </c>
      <c r="C10" s="32" t="s">
        <v>144</v>
      </c>
      <c r="D10" s="33">
        <v>2023</v>
      </c>
      <c r="E10" s="34">
        <v>359</v>
      </c>
      <c r="F10" s="35">
        <v>45125</v>
      </c>
      <c r="G10" s="36" t="s">
        <v>208</v>
      </c>
      <c r="H10" s="37">
        <v>14834.53</v>
      </c>
      <c r="I10" s="37">
        <v>1483.45</v>
      </c>
      <c r="J10" s="38">
        <f t="shared" si="0"/>
        <v>16317.980000000001</v>
      </c>
      <c r="K10" s="15"/>
      <c r="L10" s="17"/>
    </row>
    <row r="11" spans="1:12" s="16" customFormat="1" ht="15" customHeight="1" x14ac:dyDescent="0.25">
      <c r="A11" s="31" t="str">
        <f>VLOOKUP(B11,Tabelle3!A:B,2,0)</f>
        <v>Uscite correnti</v>
      </c>
      <c r="B11" s="31" t="str">
        <f>VLOOKUP(C11,Tabelle2!A:B,2,0)</f>
        <v>Servizi Diversi</v>
      </c>
      <c r="C11" s="32" t="s">
        <v>22</v>
      </c>
      <c r="D11" s="33">
        <v>2023</v>
      </c>
      <c r="E11" s="34">
        <v>360</v>
      </c>
      <c r="F11" s="35">
        <v>45125</v>
      </c>
      <c r="G11" s="36" t="s">
        <v>209</v>
      </c>
      <c r="H11" s="37">
        <v>240</v>
      </c>
      <c r="I11" s="37">
        <v>0</v>
      </c>
      <c r="J11" s="38">
        <f t="shared" si="0"/>
        <v>240</v>
      </c>
      <c r="K11" s="15"/>
      <c r="L11" s="17"/>
    </row>
    <row r="12" spans="1:12" s="16" customFormat="1" ht="15" customHeight="1" x14ac:dyDescent="0.25">
      <c r="A12" s="31" t="str">
        <f>VLOOKUP(B12,Tabelle3!A:B,2,0)</f>
        <v>Uscite correnti</v>
      </c>
      <c r="B12" s="31" t="str">
        <f>VLOOKUP(C12,Tabelle2!A:B,2,0)</f>
        <v>Manutenzioni</v>
      </c>
      <c r="C12" s="32" t="s">
        <v>126</v>
      </c>
      <c r="D12" s="33">
        <v>2023</v>
      </c>
      <c r="E12" s="34">
        <v>357</v>
      </c>
      <c r="F12" s="35">
        <v>45125</v>
      </c>
      <c r="G12" s="36" t="s">
        <v>174</v>
      </c>
      <c r="H12" s="37">
        <v>191</v>
      </c>
      <c r="I12" s="37">
        <v>42.02</v>
      </c>
      <c r="J12" s="38">
        <f t="shared" si="0"/>
        <v>233.02</v>
      </c>
      <c r="K12" s="15"/>
      <c r="L12" s="17"/>
    </row>
    <row r="13" spans="1:12" s="16" customFormat="1" ht="15" customHeight="1" x14ac:dyDescent="0.25">
      <c r="A13" s="31" t="str">
        <f>VLOOKUP(B13,Tabelle3!A:B,2,0)</f>
        <v>Conto capitale</v>
      </c>
      <c r="B13" s="31" t="str">
        <f>VLOOKUP(C13,Tabelle2!A:B,2,0)</f>
        <v>Immob. materiali in corso e acconti</v>
      </c>
      <c r="C13" s="32" t="s">
        <v>144</v>
      </c>
      <c r="D13" s="33">
        <v>2023</v>
      </c>
      <c r="E13" s="34">
        <v>355</v>
      </c>
      <c r="F13" s="35">
        <v>45125</v>
      </c>
      <c r="G13" s="36" t="s">
        <v>210</v>
      </c>
      <c r="H13" s="37">
        <v>15114.13</v>
      </c>
      <c r="I13" s="37">
        <v>1511.41</v>
      </c>
      <c r="J13" s="38">
        <f t="shared" si="0"/>
        <v>16625.54</v>
      </c>
      <c r="K13" s="15"/>
      <c r="L13" s="17"/>
    </row>
    <row r="14" spans="1:12" s="16" customFormat="1" ht="15" customHeight="1" x14ac:dyDescent="0.25">
      <c r="A14" s="31" t="str">
        <f>VLOOKUP(B14,Tabelle3!A:B,2,0)</f>
        <v>Uscite correnti</v>
      </c>
      <c r="B14" s="31" t="str">
        <f>VLOOKUP(C14,Tabelle2!A:B,2,0)</f>
        <v>Acquisti</v>
      </c>
      <c r="C14" s="32" t="s">
        <v>11</v>
      </c>
      <c r="D14" s="33">
        <v>2023</v>
      </c>
      <c r="E14" s="34">
        <v>356</v>
      </c>
      <c r="F14" s="35">
        <v>45125</v>
      </c>
      <c r="G14" s="36" t="s">
        <v>211</v>
      </c>
      <c r="H14" s="37">
        <v>290</v>
      </c>
      <c r="I14" s="37">
        <v>63.8</v>
      </c>
      <c r="J14" s="38">
        <f t="shared" si="0"/>
        <v>353.8</v>
      </c>
      <c r="K14" s="15"/>
      <c r="L14" s="17"/>
    </row>
    <row r="15" spans="1:12" s="16" customFormat="1" ht="15" customHeight="1" x14ac:dyDescent="0.25">
      <c r="A15" s="31" t="str">
        <f>VLOOKUP(B15,Tabelle3!A:B,2,0)</f>
        <v>Uscite correnti</v>
      </c>
      <c r="B15" s="31" t="str">
        <f>VLOOKUP(C15,Tabelle2!A:B,2,0)</f>
        <v>Acquisti</v>
      </c>
      <c r="C15" s="32" t="s">
        <v>19</v>
      </c>
      <c r="D15" s="33">
        <v>2023</v>
      </c>
      <c r="E15" s="34">
        <v>358</v>
      </c>
      <c r="F15" s="35">
        <v>45125</v>
      </c>
      <c r="G15" s="36" t="s">
        <v>212</v>
      </c>
      <c r="H15" s="37">
        <v>1485.89</v>
      </c>
      <c r="I15" s="37">
        <v>326.89999999999998</v>
      </c>
      <c r="J15" s="38">
        <f t="shared" si="0"/>
        <v>1812.79</v>
      </c>
      <c r="K15" s="15"/>
      <c r="L15" s="17"/>
    </row>
    <row r="16" spans="1:12" s="16" customFormat="1" ht="15" customHeight="1" x14ac:dyDescent="0.25">
      <c r="A16" s="31" t="str">
        <f>VLOOKUP(B16,Tabelle3!A:B,2,0)</f>
        <v>Uscite correnti</v>
      </c>
      <c r="B16" s="31" t="str">
        <f>VLOOKUP(C16,Tabelle2!A:B,2,0)</f>
        <v>Manutenzioni</v>
      </c>
      <c r="C16" s="32" t="s">
        <v>26</v>
      </c>
      <c r="D16" s="33">
        <v>2023</v>
      </c>
      <c r="E16" s="34">
        <v>352</v>
      </c>
      <c r="F16" s="35">
        <v>45125</v>
      </c>
      <c r="G16" s="36" t="s">
        <v>32</v>
      </c>
      <c r="H16" s="37">
        <v>765.5</v>
      </c>
      <c r="I16" s="37">
        <v>168.41</v>
      </c>
      <c r="J16" s="38">
        <f t="shared" si="0"/>
        <v>933.91</v>
      </c>
      <c r="K16" s="15"/>
      <c r="L16" s="17"/>
    </row>
    <row r="17" spans="1:12" s="16" customFormat="1" ht="15" customHeight="1" x14ac:dyDescent="0.25">
      <c r="A17" s="31" t="str">
        <f>VLOOKUP(B17,Tabelle3!A:B,2,0)</f>
        <v>Uscite correnti</v>
      </c>
      <c r="B17" s="31" t="str">
        <f>VLOOKUP(C17,Tabelle2!A:B,2,0)</f>
        <v>Manutenzioni</v>
      </c>
      <c r="C17" s="32" t="s">
        <v>26</v>
      </c>
      <c r="D17" s="33">
        <v>2023</v>
      </c>
      <c r="E17" s="34">
        <v>352</v>
      </c>
      <c r="F17" s="35">
        <v>45125</v>
      </c>
      <c r="G17" s="36" t="s">
        <v>32</v>
      </c>
      <c r="H17" s="37">
        <v>-612.4</v>
      </c>
      <c r="I17" s="37">
        <v>-134.72999999999999</v>
      </c>
      <c r="J17" s="38">
        <f t="shared" si="0"/>
        <v>-747.13</v>
      </c>
      <c r="K17" s="15"/>
      <c r="L17" s="17"/>
    </row>
    <row r="18" spans="1:12" s="16" customFormat="1" ht="15" customHeight="1" x14ac:dyDescent="0.25">
      <c r="A18" s="31" t="str">
        <f>VLOOKUP(B18,Tabelle3!A:B,2,0)</f>
        <v>Uscite correnti</v>
      </c>
      <c r="B18" s="31" t="str">
        <f>VLOOKUP(C18,Tabelle2!A:B,2,0)</f>
        <v>Acquisti</v>
      </c>
      <c r="C18" s="32" t="s">
        <v>13</v>
      </c>
      <c r="D18" s="33">
        <v>2023</v>
      </c>
      <c r="E18" s="34">
        <v>347</v>
      </c>
      <c r="F18" s="35">
        <v>45125</v>
      </c>
      <c r="G18" s="36" t="s">
        <v>198</v>
      </c>
      <c r="H18" s="37">
        <v>57.47</v>
      </c>
      <c r="I18" s="37">
        <v>12.64</v>
      </c>
      <c r="J18" s="38">
        <f t="shared" si="0"/>
        <v>70.11</v>
      </c>
      <c r="K18" s="15"/>
      <c r="L18" s="17"/>
    </row>
    <row r="19" spans="1:12" s="16" customFormat="1" ht="15" customHeight="1" x14ac:dyDescent="0.25">
      <c r="A19" s="31" t="str">
        <f>VLOOKUP(B19,Tabelle3!A:B,2,0)</f>
        <v>Uscite correnti</v>
      </c>
      <c r="B19" s="31" t="str">
        <f>VLOOKUP(C19,Tabelle2!A:B,2,0)</f>
        <v>Acquisti</v>
      </c>
      <c r="C19" s="32" t="s">
        <v>11</v>
      </c>
      <c r="D19" s="33">
        <v>2023</v>
      </c>
      <c r="E19" s="34">
        <v>346</v>
      </c>
      <c r="F19" s="35">
        <v>45125</v>
      </c>
      <c r="G19" s="36" t="s">
        <v>214</v>
      </c>
      <c r="H19" s="37">
        <v>583.9</v>
      </c>
      <c r="I19" s="37">
        <v>128.46</v>
      </c>
      <c r="J19" s="38">
        <f t="shared" si="0"/>
        <v>712.36</v>
      </c>
      <c r="K19" s="15"/>
      <c r="L19" s="17"/>
    </row>
    <row r="20" spans="1:12" s="16" customFormat="1" ht="15" customHeight="1" x14ac:dyDescent="0.25">
      <c r="A20" s="31" t="str">
        <f>VLOOKUP(B20,Tabelle3!A:B,2,0)</f>
        <v>Conto capitale</v>
      </c>
      <c r="B20" s="31" t="str">
        <f>VLOOKUP(C20,Tabelle2!A:B,2,0)</f>
        <v>Impianti e macchinari</v>
      </c>
      <c r="C20" s="32" t="s">
        <v>128</v>
      </c>
      <c r="D20" s="33">
        <v>2023</v>
      </c>
      <c r="E20" s="34">
        <v>361</v>
      </c>
      <c r="F20" s="35">
        <v>45125</v>
      </c>
      <c r="G20" s="36" t="s">
        <v>215</v>
      </c>
      <c r="H20" s="37">
        <v>2065</v>
      </c>
      <c r="I20" s="37">
        <v>454.3</v>
      </c>
      <c r="J20" s="38">
        <f t="shared" si="0"/>
        <v>2519.3000000000002</v>
      </c>
      <c r="K20" s="15"/>
      <c r="L20" s="17"/>
    </row>
    <row r="21" spans="1:12" s="16" customFormat="1" ht="15" customHeight="1" x14ac:dyDescent="0.25">
      <c r="A21" s="31" t="str">
        <f>VLOOKUP(B21,Tabelle3!A:B,2,0)</f>
        <v>Uscite correnti</v>
      </c>
      <c r="B21" s="31" t="str">
        <f>VLOOKUP(C21,Tabelle2!A:B,2,0)</f>
        <v>Acquisti</v>
      </c>
      <c r="C21" s="32" t="s">
        <v>11</v>
      </c>
      <c r="D21" s="33">
        <v>2023</v>
      </c>
      <c r="E21" s="34">
        <v>348</v>
      </c>
      <c r="F21" s="35">
        <v>45125</v>
      </c>
      <c r="G21" s="36" t="s">
        <v>44</v>
      </c>
      <c r="H21" s="37">
        <v>852.78</v>
      </c>
      <c r="I21" s="37">
        <v>187.61</v>
      </c>
      <c r="J21" s="38">
        <f t="shared" si="0"/>
        <v>1040.3899999999999</v>
      </c>
      <c r="K21" s="15"/>
      <c r="L21" s="17"/>
    </row>
    <row r="22" spans="1:12" s="16" customFormat="1" ht="15" customHeight="1" x14ac:dyDescent="0.25">
      <c r="A22" s="31" t="str">
        <f>VLOOKUP(B22,Tabelle3!A:B,2,0)</f>
        <v>Uscite correnti</v>
      </c>
      <c r="B22" s="31" t="str">
        <f>VLOOKUP(C22,Tabelle2!A:B,2,0)</f>
        <v>Manutenzioni</v>
      </c>
      <c r="C22" s="32" t="s">
        <v>25</v>
      </c>
      <c r="D22" s="33">
        <v>2023</v>
      </c>
      <c r="E22" s="34">
        <v>362</v>
      </c>
      <c r="F22" s="35">
        <v>45125</v>
      </c>
      <c r="G22" s="36" t="s">
        <v>216</v>
      </c>
      <c r="H22" s="37">
        <v>3139.39</v>
      </c>
      <c r="I22" s="37">
        <v>690.67</v>
      </c>
      <c r="J22" s="38">
        <f t="shared" si="0"/>
        <v>3830.06</v>
      </c>
      <c r="K22" s="15"/>
      <c r="L22" s="17"/>
    </row>
    <row r="23" spans="1:12" s="16" customFormat="1" ht="15" customHeight="1" x14ac:dyDescent="0.25">
      <c r="A23" s="31" t="str">
        <f>VLOOKUP(B23,Tabelle3!A:B,2,0)</f>
        <v>Uscite correnti</v>
      </c>
      <c r="B23" s="31" t="str">
        <f>VLOOKUP(C23,Tabelle2!A:B,2,0)</f>
        <v>Servizi Diversi</v>
      </c>
      <c r="C23" s="32" t="s">
        <v>28</v>
      </c>
      <c r="D23" s="33">
        <v>2023</v>
      </c>
      <c r="E23" s="34">
        <v>353</v>
      </c>
      <c r="F23" s="35">
        <v>45125</v>
      </c>
      <c r="G23" s="36" t="s">
        <v>217</v>
      </c>
      <c r="H23" s="37">
        <v>455</v>
      </c>
      <c r="I23" s="37">
        <v>100.1</v>
      </c>
      <c r="J23" s="38">
        <f t="shared" si="0"/>
        <v>555.1</v>
      </c>
      <c r="K23" s="15"/>
      <c r="L23" s="17"/>
    </row>
    <row r="24" spans="1:12" s="16" customFormat="1" ht="15" customHeight="1" x14ac:dyDescent="0.25">
      <c r="A24" s="31" t="str">
        <f>VLOOKUP(B24,Tabelle3!A:B,2,0)</f>
        <v>Uscite correnti</v>
      </c>
      <c r="B24" s="31" t="str">
        <f>VLOOKUP(C24,Tabelle2!A:B,2,0)</f>
        <v>Servizi Diversi</v>
      </c>
      <c r="C24" s="32" t="s">
        <v>28</v>
      </c>
      <c r="D24" s="33">
        <v>2023</v>
      </c>
      <c r="E24" s="34">
        <v>354</v>
      </c>
      <c r="F24" s="35">
        <v>45125</v>
      </c>
      <c r="G24" s="36" t="s">
        <v>217</v>
      </c>
      <c r="H24" s="37">
        <v>790</v>
      </c>
      <c r="I24" s="37">
        <v>173.8</v>
      </c>
      <c r="J24" s="38">
        <f t="shared" si="0"/>
        <v>963.8</v>
      </c>
      <c r="K24" s="15"/>
      <c r="L24" s="17"/>
    </row>
    <row r="25" spans="1:12" s="16" customFormat="1" ht="15" customHeight="1" x14ac:dyDescent="0.25">
      <c r="A25" s="31" t="str">
        <f>VLOOKUP(B25,Tabelle3!A:B,2,0)</f>
        <v>Uscite correnti</v>
      </c>
      <c r="B25" s="31" t="str">
        <f>VLOOKUP(C25,Tabelle2!A:B,2,0)</f>
        <v>Acquisti</v>
      </c>
      <c r="C25" s="32" t="s">
        <v>17</v>
      </c>
      <c r="D25" s="33">
        <v>2023</v>
      </c>
      <c r="E25" s="34">
        <v>351</v>
      </c>
      <c r="F25" s="35">
        <v>45125</v>
      </c>
      <c r="G25" s="36" t="s">
        <v>138</v>
      </c>
      <c r="H25" s="37">
        <v>1858.28</v>
      </c>
      <c r="I25" s="37">
        <v>168.58</v>
      </c>
      <c r="J25" s="38">
        <f t="shared" si="0"/>
        <v>2026.86</v>
      </c>
      <c r="K25" s="15"/>
      <c r="L25" s="17"/>
    </row>
    <row r="26" spans="1:12" s="16" customFormat="1" ht="15" customHeight="1" x14ac:dyDescent="0.25">
      <c r="A26" s="31" t="str">
        <f>VLOOKUP(B26,Tabelle3!A:B,2,0)</f>
        <v>Uscite correnti</v>
      </c>
      <c r="B26" s="31" t="str">
        <f>VLOOKUP(C26,Tabelle2!A:B,2,0)</f>
        <v>Acquisti</v>
      </c>
      <c r="C26" s="32" t="s">
        <v>17</v>
      </c>
      <c r="D26" s="33">
        <v>2023</v>
      </c>
      <c r="E26" s="34">
        <v>351</v>
      </c>
      <c r="F26" s="35">
        <v>45125</v>
      </c>
      <c r="G26" s="36" t="s">
        <v>138</v>
      </c>
      <c r="H26" s="37">
        <v>-69.12</v>
      </c>
      <c r="I26" s="37">
        <v>-15.21</v>
      </c>
      <c r="J26" s="38">
        <f t="shared" si="0"/>
        <v>-84.330000000000013</v>
      </c>
      <c r="K26" s="15"/>
      <c r="L26" s="17"/>
    </row>
    <row r="27" spans="1:12" s="16" customFormat="1" ht="15" customHeight="1" x14ac:dyDescent="0.25">
      <c r="A27" s="31" t="str">
        <f>VLOOKUP(B27,Tabelle3!A:B,2,0)</f>
        <v>Uscite correnti</v>
      </c>
      <c r="B27" s="31" t="str">
        <f>VLOOKUP(C27,Tabelle2!A:B,2,0)</f>
        <v>Salari e stipendi</v>
      </c>
      <c r="C27" s="33" t="s">
        <v>64</v>
      </c>
      <c r="D27" s="33">
        <v>2023</v>
      </c>
      <c r="E27" s="34">
        <v>370</v>
      </c>
      <c r="F27" s="35">
        <v>45128</v>
      </c>
      <c r="G27" s="36" t="s">
        <v>56</v>
      </c>
      <c r="H27" s="37">
        <v>1037.9000000000001</v>
      </c>
      <c r="I27" s="37"/>
      <c r="J27" s="38">
        <f t="shared" si="0"/>
        <v>1037.9000000000001</v>
      </c>
      <c r="K27" s="15"/>
      <c r="L27" s="17"/>
    </row>
    <row r="28" spans="1:12" s="16" customFormat="1" ht="15" customHeight="1" x14ac:dyDescent="0.25">
      <c r="A28" s="31" t="str">
        <f>VLOOKUP(B28,Tabelle3!A:B,2,0)</f>
        <v>Uscite correnti</v>
      </c>
      <c r="B28" s="31" t="str">
        <f>VLOOKUP(C28,Tabelle2!A:B,2,0)</f>
        <v>Salari e stipendi</v>
      </c>
      <c r="C28" s="33" t="s">
        <v>64</v>
      </c>
      <c r="D28" s="33">
        <v>2023</v>
      </c>
      <c r="E28" s="34">
        <v>370</v>
      </c>
      <c r="F28" s="35">
        <v>45128</v>
      </c>
      <c r="G28" s="36" t="s">
        <v>56</v>
      </c>
      <c r="H28" s="37">
        <v>209903.58</v>
      </c>
      <c r="I28" s="37"/>
      <c r="J28" s="38">
        <f t="shared" si="0"/>
        <v>209903.58</v>
      </c>
      <c r="K28" s="15"/>
      <c r="L28" s="17"/>
    </row>
    <row r="29" spans="1:12" s="16" customFormat="1" ht="15" customHeight="1" x14ac:dyDescent="0.25">
      <c r="A29" s="31" t="str">
        <f>VLOOKUP(B29,Tabelle3!A:B,2,0)</f>
        <v>Conto capitale</v>
      </c>
      <c r="B29" s="31" t="str">
        <f>VLOOKUP(C29,Tabelle2!A:B,2,0)</f>
        <v>Debiti diversi</v>
      </c>
      <c r="C29" s="33" t="s">
        <v>152</v>
      </c>
      <c r="D29" s="33">
        <v>2023</v>
      </c>
      <c r="E29" s="34">
        <v>366</v>
      </c>
      <c r="F29" s="35">
        <v>45128</v>
      </c>
      <c r="G29" s="36" t="s">
        <v>171</v>
      </c>
      <c r="H29" s="37">
        <v>8.9600000000000009</v>
      </c>
      <c r="I29" s="37"/>
      <c r="J29" s="38">
        <f t="shared" si="0"/>
        <v>8.9600000000000009</v>
      </c>
      <c r="K29" s="15"/>
      <c r="L29" s="17"/>
    </row>
    <row r="30" spans="1:12" s="16" customFormat="1" ht="15" customHeight="1" x14ac:dyDescent="0.25">
      <c r="A30" s="31" t="str">
        <f>VLOOKUP(B30,Tabelle3!A:B,2,0)</f>
        <v>Conto capitale</v>
      </c>
      <c r="B30" s="31" t="str">
        <f>VLOOKUP(C30,Tabelle2!A:B,2,0)</f>
        <v>Debiti diversi</v>
      </c>
      <c r="C30" s="33" t="s">
        <v>152</v>
      </c>
      <c r="D30" s="33">
        <v>2023</v>
      </c>
      <c r="E30" s="34">
        <v>364</v>
      </c>
      <c r="F30" s="35">
        <v>45128</v>
      </c>
      <c r="G30" s="36" t="s">
        <v>57</v>
      </c>
      <c r="H30" s="37">
        <v>87.19</v>
      </c>
      <c r="I30" s="37"/>
      <c r="J30" s="38">
        <f t="shared" si="0"/>
        <v>87.19</v>
      </c>
      <c r="K30" s="15"/>
      <c r="L30" s="17"/>
    </row>
    <row r="31" spans="1:12" s="16" customFormat="1" ht="15" customHeight="1" x14ac:dyDescent="0.25">
      <c r="A31" s="31" t="str">
        <f>VLOOKUP(B31,Tabelle3!A:B,2,0)</f>
        <v>Conto capitale</v>
      </c>
      <c r="B31" s="31" t="str">
        <f>VLOOKUP(C31,Tabelle2!A:B,2,0)</f>
        <v>Debiti diversi</v>
      </c>
      <c r="C31" s="33" t="s">
        <v>152</v>
      </c>
      <c r="D31" s="33">
        <v>2023</v>
      </c>
      <c r="E31" s="34">
        <v>367</v>
      </c>
      <c r="F31" s="35">
        <v>45128</v>
      </c>
      <c r="G31" s="36" t="s">
        <v>156</v>
      </c>
      <c r="H31" s="37">
        <v>251.63</v>
      </c>
      <c r="I31" s="37"/>
      <c r="J31" s="38">
        <f t="shared" si="0"/>
        <v>251.63</v>
      </c>
      <c r="K31" s="15"/>
      <c r="L31" s="17"/>
    </row>
    <row r="32" spans="1:12" s="16" customFormat="1" ht="15" customHeight="1" x14ac:dyDescent="0.25">
      <c r="A32" s="31" t="str">
        <f>VLOOKUP(B32,Tabelle3!A:B,2,0)</f>
        <v>Conto capitale</v>
      </c>
      <c r="B32" s="31" t="str">
        <f>VLOOKUP(C32,Tabelle2!A:B,2,0)</f>
        <v>Debiti diversi</v>
      </c>
      <c r="C32" s="33" t="s">
        <v>152</v>
      </c>
      <c r="D32" s="33">
        <v>2023</v>
      </c>
      <c r="E32" s="34">
        <v>368</v>
      </c>
      <c r="F32" s="35">
        <v>45128</v>
      </c>
      <c r="G32" s="36" t="s">
        <v>58</v>
      </c>
      <c r="H32" s="37">
        <v>48.51</v>
      </c>
      <c r="I32" s="37"/>
      <c r="J32" s="38">
        <f t="shared" si="0"/>
        <v>48.51</v>
      </c>
      <c r="K32" s="15"/>
      <c r="L32" s="17"/>
    </row>
    <row r="33" spans="1:12" s="16" customFormat="1" ht="15" customHeight="1" x14ac:dyDescent="0.25">
      <c r="A33" s="31" t="str">
        <f>VLOOKUP(B33,Tabelle3!A:B,2,0)</f>
        <v>Conto capitale</v>
      </c>
      <c r="B33" s="31" t="str">
        <f>VLOOKUP(C33,Tabelle2!A:B,2,0)</f>
        <v>Debiti diversi</v>
      </c>
      <c r="C33" s="33" t="s">
        <v>152</v>
      </c>
      <c r="D33" s="33">
        <v>2023</v>
      </c>
      <c r="E33" s="34">
        <v>363</v>
      </c>
      <c r="F33" s="35">
        <v>45128</v>
      </c>
      <c r="G33" s="36" t="s">
        <v>104</v>
      </c>
      <c r="H33" s="37">
        <v>85.95</v>
      </c>
      <c r="I33" s="37"/>
      <c r="J33" s="38">
        <f t="shared" si="0"/>
        <v>85.95</v>
      </c>
      <c r="K33" s="15"/>
      <c r="L33" s="17"/>
    </row>
    <row r="34" spans="1:12" s="16" customFormat="1" ht="15" customHeight="1" x14ac:dyDescent="0.25">
      <c r="A34" s="31" t="str">
        <f>VLOOKUP(B34,Tabelle3!A:B,2,0)</f>
        <v>Uscite correnti</v>
      </c>
      <c r="B34" s="31" t="str">
        <f>VLOOKUP(C34,Tabelle2!A:B,2,0)</f>
        <v>Oneri diversi di gestione</v>
      </c>
      <c r="C34" s="33" t="s">
        <v>149</v>
      </c>
      <c r="D34" s="33">
        <v>2023</v>
      </c>
      <c r="E34" s="34">
        <v>365</v>
      </c>
      <c r="F34" s="35">
        <v>45128</v>
      </c>
      <c r="G34" s="36" t="s">
        <v>55</v>
      </c>
      <c r="H34" s="37">
        <v>75064.91</v>
      </c>
      <c r="I34" s="37"/>
      <c r="J34" s="38">
        <f t="shared" si="0"/>
        <v>75064.91</v>
      </c>
      <c r="K34" s="15"/>
      <c r="L34" s="17"/>
    </row>
    <row r="35" spans="1:12" s="16" customFormat="1" ht="15" customHeight="1" x14ac:dyDescent="0.25">
      <c r="A35" s="31" t="str">
        <f>VLOOKUP(B35,Tabelle3!A:B,2,0)</f>
        <v>Uscite correnti</v>
      </c>
      <c r="B35" s="31" t="str">
        <f>VLOOKUP(C35,Tabelle2!A:B,2,0)</f>
        <v>Altri costi personale</v>
      </c>
      <c r="C35" s="33" t="s">
        <v>109</v>
      </c>
      <c r="D35" s="33">
        <v>2023</v>
      </c>
      <c r="E35" s="34">
        <v>369</v>
      </c>
      <c r="F35" s="35">
        <v>45128</v>
      </c>
      <c r="G35" s="36" t="s">
        <v>59</v>
      </c>
      <c r="H35" s="37">
        <v>1038.8</v>
      </c>
      <c r="I35" s="37"/>
      <c r="J35" s="38">
        <f t="shared" si="0"/>
        <v>1038.8</v>
      </c>
      <c r="K35" s="15"/>
      <c r="L35" s="17"/>
    </row>
    <row r="36" spans="1:12" s="16" customFormat="1" ht="15" customHeight="1" x14ac:dyDescent="0.25">
      <c r="A36" s="31" t="str">
        <f>VLOOKUP(B36,Tabelle3!A:B,2,0)</f>
        <v>Uscite correnti</v>
      </c>
      <c r="B36" s="31" t="str">
        <f>VLOOKUP(C36,Tabelle2!A:B,2,0)</f>
        <v>Servizi Diversi</v>
      </c>
      <c r="C36" s="32" t="s">
        <v>93</v>
      </c>
      <c r="D36" s="33">
        <v>2023</v>
      </c>
      <c r="E36" s="34">
        <v>371</v>
      </c>
      <c r="F36" s="35">
        <v>45128</v>
      </c>
      <c r="G36" s="36" t="s">
        <v>201</v>
      </c>
      <c r="H36" s="37">
        <v>3886.2</v>
      </c>
      <c r="I36" s="37">
        <v>0</v>
      </c>
      <c r="J36" s="38">
        <f t="shared" si="0"/>
        <v>3886.2</v>
      </c>
      <c r="K36" s="15"/>
      <c r="L36" s="17"/>
    </row>
    <row r="37" spans="1:12" s="16" customFormat="1" ht="15" customHeight="1" x14ac:dyDescent="0.25">
      <c r="A37" s="31" t="str">
        <f>VLOOKUP(B37,Tabelle3!A:B,2,0)</f>
        <v>Uscite correnti</v>
      </c>
      <c r="B37" s="31" t="str">
        <f>VLOOKUP(C37,Tabelle2!A:B,2,0)</f>
        <v>Oneri diversi di gestione</v>
      </c>
      <c r="C37" s="32" t="s">
        <v>83</v>
      </c>
      <c r="D37" s="33">
        <v>2023</v>
      </c>
      <c r="E37" s="34">
        <v>372</v>
      </c>
      <c r="F37" s="35">
        <v>45131</v>
      </c>
      <c r="G37" s="36" t="s">
        <v>55</v>
      </c>
      <c r="H37" s="37">
        <v>67</v>
      </c>
      <c r="I37" s="37"/>
      <c r="J37" s="38">
        <f t="shared" si="0"/>
        <v>67</v>
      </c>
      <c r="K37" s="15"/>
      <c r="L37" s="17"/>
    </row>
    <row r="38" spans="1:12" s="16" customFormat="1" ht="15" customHeight="1" x14ac:dyDescent="0.25">
      <c r="A38" s="31" t="str">
        <f>VLOOKUP(B38,Tabelle3!A:B,2,0)</f>
        <v>Uscite correnti</v>
      </c>
      <c r="B38" s="31" t="str">
        <f>VLOOKUP(C38,Tabelle2!A:B,2,0)</f>
        <v>Servizi Diversi</v>
      </c>
      <c r="C38" s="32" t="s">
        <v>22</v>
      </c>
      <c r="D38" s="33">
        <v>2023</v>
      </c>
      <c r="E38" s="34">
        <v>404</v>
      </c>
      <c r="F38" s="35">
        <v>45132</v>
      </c>
      <c r="G38" s="36" t="s">
        <v>54</v>
      </c>
      <c r="H38" s="37">
        <v>50</v>
      </c>
      <c r="I38" s="37">
        <v>0</v>
      </c>
      <c r="J38" s="38">
        <f t="shared" ref="J38:J69" si="1">H38+I38</f>
        <v>50</v>
      </c>
      <c r="K38" s="15"/>
      <c r="L38" s="17"/>
    </row>
    <row r="39" spans="1:12" s="16" customFormat="1" ht="15" customHeight="1" x14ac:dyDescent="0.25">
      <c r="A39" s="31" t="str">
        <f>VLOOKUP(B39,Tabelle3!A:B,2,0)</f>
        <v>Uscite correnti</v>
      </c>
      <c r="B39" s="31" t="str">
        <f>VLOOKUP(C39,Tabelle2!A:B,2,0)</f>
        <v>Servizi Diversi</v>
      </c>
      <c r="C39" s="32" t="s">
        <v>22</v>
      </c>
      <c r="D39" s="33">
        <v>2023</v>
      </c>
      <c r="E39" s="34">
        <v>404</v>
      </c>
      <c r="F39" s="35">
        <v>45132</v>
      </c>
      <c r="G39" s="36" t="s">
        <v>54</v>
      </c>
      <c r="H39" s="37">
        <v>30</v>
      </c>
      <c r="I39" s="37">
        <v>0</v>
      </c>
      <c r="J39" s="38">
        <f t="shared" si="1"/>
        <v>30</v>
      </c>
      <c r="K39" s="15"/>
      <c r="L39" s="17"/>
    </row>
    <row r="40" spans="1:12" s="16" customFormat="1" ht="15" customHeight="1" x14ac:dyDescent="0.25">
      <c r="A40" s="31" t="str">
        <f>VLOOKUP(B40,Tabelle3!A:B,2,0)</f>
        <v>Uscite correnti</v>
      </c>
      <c r="B40" s="31" t="str">
        <f>VLOOKUP(C40,Tabelle2!A:B,2,0)</f>
        <v>Oneri diversi di gestione</v>
      </c>
      <c r="C40" s="32" t="s">
        <v>24</v>
      </c>
      <c r="D40" s="33">
        <v>2023</v>
      </c>
      <c r="E40" s="34">
        <v>374</v>
      </c>
      <c r="F40" s="35">
        <v>45132</v>
      </c>
      <c r="G40" s="36" t="s">
        <v>218</v>
      </c>
      <c r="H40" s="37">
        <v>156.24</v>
      </c>
      <c r="I40" s="37">
        <v>0</v>
      </c>
      <c r="J40" s="38">
        <f t="shared" si="1"/>
        <v>156.24</v>
      </c>
      <c r="K40" s="15"/>
      <c r="L40" s="17"/>
    </row>
    <row r="41" spans="1:12" s="16" customFormat="1" ht="15" customHeight="1" x14ac:dyDescent="0.25">
      <c r="A41" s="31" t="str">
        <f>VLOOKUP(B41,Tabelle3!A:B,2,0)</f>
        <v>Uscite correnti</v>
      </c>
      <c r="B41" s="31" t="str">
        <f>VLOOKUP(C41,Tabelle2!A:B,2,0)</f>
        <v>Acquisti</v>
      </c>
      <c r="C41" s="32" t="s">
        <v>11</v>
      </c>
      <c r="D41" s="33">
        <v>2023</v>
      </c>
      <c r="E41" s="34">
        <v>384</v>
      </c>
      <c r="F41" s="35">
        <v>45132</v>
      </c>
      <c r="G41" s="36" t="s">
        <v>32</v>
      </c>
      <c r="H41" s="37">
        <v>408.3</v>
      </c>
      <c r="I41" s="37">
        <v>89.83</v>
      </c>
      <c r="J41" s="38">
        <f t="shared" si="1"/>
        <v>498.13</v>
      </c>
      <c r="K41" s="15"/>
      <c r="L41" s="17"/>
    </row>
    <row r="42" spans="1:12" s="16" customFormat="1" ht="15" customHeight="1" x14ac:dyDescent="0.25">
      <c r="A42" s="31" t="str">
        <f>VLOOKUP(B42,Tabelle3!A:B,2,0)</f>
        <v>Uscite correnti</v>
      </c>
      <c r="B42" s="31" t="str">
        <f>VLOOKUP(C42,Tabelle2!A:B,2,0)</f>
        <v>Acquisti</v>
      </c>
      <c r="C42" s="32" t="s">
        <v>17</v>
      </c>
      <c r="D42" s="33">
        <v>2023</v>
      </c>
      <c r="E42" s="34">
        <v>393</v>
      </c>
      <c r="F42" s="35">
        <v>45132</v>
      </c>
      <c r="G42" s="36" t="s">
        <v>194</v>
      </c>
      <c r="H42" s="37">
        <v>662.4</v>
      </c>
      <c r="I42" s="37">
        <v>66.239999999999995</v>
      </c>
      <c r="J42" s="38">
        <f t="shared" si="1"/>
        <v>728.64</v>
      </c>
      <c r="K42" s="15"/>
      <c r="L42" s="17"/>
    </row>
    <row r="43" spans="1:12" s="16" customFormat="1" ht="15" customHeight="1" x14ac:dyDescent="0.25">
      <c r="A43" s="31" t="str">
        <f>VLOOKUP(B43,Tabelle3!A:B,2,0)</f>
        <v>Uscite correnti</v>
      </c>
      <c r="B43" s="31" t="str">
        <f>VLOOKUP(C43,Tabelle2!A:B,2,0)</f>
        <v>Acquisti</v>
      </c>
      <c r="C43" s="32" t="s">
        <v>20</v>
      </c>
      <c r="D43" s="33">
        <v>2023</v>
      </c>
      <c r="E43" s="34">
        <v>382</v>
      </c>
      <c r="F43" s="35">
        <v>45132</v>
      </c>
      <c r="G43" s="36" t="s">
        <v>164</v>
      </c>
      <c r="H43" s="37">
        <v>236.7</v>
      </c>
      <c r="I43" s="37">
        <v>52.07</v>
      </c>
      <c r="J43" s="38">
        <f t="shared" si="1"/>
        <v>288.77</v>
      </c>
      <c r="K43" s="15"/>
      <c r="L43" s="17"/>
    </row>
    <row r="44" spans="1:12" s="16" customFormat="1" ht="15" customHeight="1" x14ac:dyDescent="0.25">
      <c r="A44" s="31" t="str">
        <f>VLOOKUP(B44,Tabelle3!A:B,2,0)</f>
        <v>Uscite correnti</v>
      </c>
      <c r="B44" s="31" t="str">
        <f>VLOOKUP(C44,Tabelle2!A:B,2,0)</f>
        <v>Acquisti</v>
      </c>
      <c r="C44" s="32" t="s">
        <v>17</v>
      </c>
      <c r="D44" s="33">
        <v>2023</v>
      </c>
      <c r="E44" s="34">
        <v>396</v>
      </c>
      <c r="F44" s="35">
        <v>45132</v>
      </c>
      <c r="G44" s="36" t="s">
        <v>140</v>
      </c>
      <c r="H44" s="37">
        <v>419.2</v>
      </c>
      <c r="I44" s="37">
        <v>92.22</v>
      </c>
      <c r="J44" s="38">
        <f t="shared" si="1"/>
        <v>511.41999999999996</v>
      </c>
      <c r="K44" s="15"/>
      <c r="L44" s="17"/>
    </row>
    <row r="45" spans="1:12" s="16" customFormat="1" ht="15" customHeight="1" x14ac:dyDescent="0.25">
      <c r="A45" s="31" t="str">
        <f>VLOOKUP(B45,Tabelle3!A:B,2,0)</f>
        <v>Uscite correnti</v>
      </c>
      <c r="B45" s="31" t="str">
        <f>VLOOKUP(C45,Tabelle2!A:B,2,0)</f>
        <v>Servizi Diversi</v>
      </c>
      <c r="C45" s="32" t="s">
        <v>185</v>
      </c>
      <c r="D45" s="33">
        <v>2023</v>
      </c>
      <c r="E45" s="34">
        <v>395</v>
      </c>
      <c r="F45" s="35">
        <v>45132</v>
      </c>
      <c r="G45" s="36" t="s">
        <v>199</v>
      </c>
      <c r="H45" s="37">
        <v>1862</v>
      </c>
      <c r="I45" s="37">
        <v>0</v>
      </c>
      <c r="J45" s="38">
        <f t="shared" si="1"/>
        <v>1862</v>
      </c>
      <c r="K45" s="15"/>
      <c r="L45" s="17"/>
    </row>
    <row r="46" spans="1:12" s="16" customFormat="1" ht="15" customHeight="1" x14ac:dyDescent="0.25">
      <c r="A46" s="31" t="str">
        <f>VLOOKUP(B46,Tabelle3!A:B,2,0)</f>
        <v>Uscite correnti</v>
      </c>
      <c r="B46" s="31" t="str">
        <f>VLOOKUP(C46,Tabelle2!A:B,2,0)</f>
        <v>Acquisti</v>
      </c>
      <c r="C46" s="32" t="s">
        <v>159</v>
      </c>
      <c r="D46" s="33">
        <v>2023</v>
      </c>
      <c r="E46" s="34">
        <v>399</v>
      </c>
      <c r="F46" s="35">
        <v>45132</v>
      </c>
      <c r="G46" s="36" t="s">
        <v>142</v>
      </c>
      <c r="H46" s="37">
        <v>758.2</v>
      </c>
      <c r="I46" s="37">
        <v>60.27</v>
      </c>
      <c r="J46" s="38">
        <f t="shared" si="1"/>
        <v>818.47</v>
      </c>
      <c r="K46" s="15"/>
      <c r="L46" s="17"/>
    </row>
    <row r="47" spans="1:12" s="16" customFormat="1" ht="15" customHeight="1" x14ac:dyDescent="0.25">
      <c r="A47" s="31" t="str">
        <f>VLOOKUP(B47,Tabelle3!A:B,2,0)</f>
        <v>Uscite correnti</v>
      </c>
      <c r="B47" s="31" t="str">
        <f>VLOOKUP(C47,Tabelle2!A:B,2,0)</f>
        <v>Manutenzioni</v>
      </c>
      <c r="C47" s="32" t="s">
        <v>50</v>
      </c>
      <c r="D47" s="33">
        <v>2023</v>
      </c>
      <c r="E47" s="34">
        <v>407</v>
      </c>
      <c r="F47" s="35">
        <v>45132</v>
      </c>
      <c r="G47" s="36" t="s">
        <v>191</v>
      </c>
      <c r="H47" s="37">
        <v>245</v>
      </c>
      <c r="I47" s="37">
        <v>53.9</v>
      </c>
      <c r="J47" s="38">
        <f t="shared" si="1"/>
        <v>298.89999999999998</v>
      </c>
      <c r="K47" s="15"/>
      <c r="L47" s="17"/>
    </row>
    <row r="48" spans="1:12" s="16" customFormat="1" ht="15" customHeight="1" x14ac:dyDescent="0.25">
      <c r="A48" s="31" t="str">
        <f>VLOOKUP(B48,Tabelle3!A:B,2,0)</f>
        <v>Uscite correnti</v>
      </c>
      <c r="B48" s="31" t="str">
        <f>VLOOKUP(C48,Tabelle2!A:B,2,0)</f>
        <v>Manutenzioni</v>
      </c>
      <c r="C48" s="32" t="s">
        <v>50</v>
      </c>
      <c r="D48" s="33">
        <v>2023</v>
      </c>
      <c r="E48" s="34">
        <v>400</v>
      </c>
      <c r="F48" s="35">
        <v>45132</v>
      </c>
      <c r="G48" s="36" t="s">
        <v>219</v>
      </c>
      <c r="H48" s="37">
        <v>15</v>
      </c>
      <c r="I48" s="37">
        <v>3.3</v>
      </c>
      <c r="J48" s="38">
        <f t="shared" si="1"/>
        <v>18.3</v>
      </c>
      <c r="K48" s="15"/>
      <c r="L48" s="17"/>
    </row>
    <row r="49" spans="1:12" s="16" customFormat="1" ht="15" customHeight="1" x14ac:dyDescent="0.25">
      <c r="A49" s="31" t="str">
        <f>VLOOKUP(B49,Tabelle3!A:B,2,0)</f>
        <v>Uscite correnti</v>
      </c>
      <c r="B49" s="31" t="str">
        <f>VLOOKUP(C49,Tabelle2!A:B,2,0)</f>
        <v>Acquisti</v>
      </c>
      <c r="C49" s="32" t="s">
        <v>13</v>
      </c>
      <c r="D49" s="33">
        <v>2023</v>
      </c>
      <c r="E49" s="34">
        <v>389</v>
      </c>
      <c r="F49" s="35">
        <v>45132</v>
      </c>
      <c r="G49" s="36" t="s">
        <v>220</v>
      </c>
      <c r="H49" s="37">
        <v>177</v>
      </c>
      <c r="I49" s="37">
        <v>38.94</v>
      </c>
      <c r="J49" s="38">
        <f t="shared" si="1"/>
        <v>215.94</v>
      </c>
      <c r="K49" s="15"/>
      <c r="L49" s="17"/>
    </row>
    <row r="50" spans="1:12" s="16" customFormat="1" ht="15" customHeight="1" x14ac:dyDescent="0.25">
      <c r="A50" s="31" t="str">
        <f>VLOOKUP(B50,Tabelle3!A:B,2,0)</f>
        <v>Uscite correnti</v>
      </c>
      <c r="B50" s="31" t="str">
        <f>VLOOKUP(C50,Tabelle2!A:B,2,0)</f>
        <v>Acquisti</v>
      </c>
      <c r="C50" s="32" t="s">
        <v>19</v>
      </c>
      <c r="D50" s="33">
        <v>2023</v>
      </c>
      <c r="E50" s="34">
        <v>385</v>
      </c>
      <c r="F50" s="35">
        <v>45132</v>
      </c>
      <c r="G50" s="36" t="s">
        <v>180</v>
      </c>
      <c r="H50" s="37">
        <v>202.08</v>
      </c>
      <c r="I50" s="37">
        <v>43.51</v>
      </c>
      <c r="J50" s="38">
        <f t="shared" si="1"/>
        <v>245.59</v>
      </c>
      <c r="K50" s="15"/>
      <c r="L50" s="17"/>
    </row>
    <row r="51" spans="1:12" s="16" customFormat="1" ht="15" customHeight="1" x14ac:dyDescent="0.25">
      <c r="A51" s="31" t="str">
        <f>VLOOKUP(B51,Tabelle3!A:B,2,0)</f>
        <v>Uscite correnti</v>
      </c>
      <c r="B51" s="31" t="str">
        <f>VLOOKUP(C51,Tabelle2!A:B,2,0)</f>
        <v>Acquisti</v>
      </c>
      <c r="C51" s="32" t="s">
        <v>17</v>
      </c>
      <c r="D51" s="33">
        <v>2023</v>
      </c>
      <c r="E51" s="34">
        <v>376</v>
      </c>
      <c r="F51" s="35">
        <v>45132</v>
      </c>
      <c r="G51" s="36" t="s">
        <v>213</v>
      </c>
      <c r="H51" s="37">
        <v>435.29</v>
      </c>
      <c r="I51" s="37">
        <v>43.53</v>
      </c>
      <c r="J51" s="38">
        <f t="shared" si="1"/>
        <v>478.82000000000005</v>
      </c>
      <c r="K51" s="15"/>
      <c r="L51" s="17"/>
    </row>
    <row r="52" spans="1:12" s="16" customFormat="1" ht="15" customHeight="1" x14ac:dyDescent="0.25">
      <c r="A52" s="31" t="str">
        <f>VLOOKUP(B52,Tabelle3!A:B,2,0)</f>
        <v>Uscite correnti</v>
      </c>
      <c r="B52" s="31" t="str">
        <f>VLOOKUP(C52,Tabelle2!A:B,2,0)</f>
        <v>Acquisti</v>
      </c>
      <c r="C52" s="32" t="s">
        <v>92</v>
      </c>
      <c r="D52" s="33">
        <v>2023</v>
      </c>
      <c r="E52" s="34">
        <v>378</v>
      </c>
      <c r="F52" s="35">
        <v>45132</v>
      </c>
      <c r="G52" s="36" t="s">
        <v>44</v>
      </c>
      <c r="H52" s="37">
        <v>2979</v>
      </c>
      <c r="I52" s="37">
        <v>655.38</v>
      </c>
      <c r="J52" s="38">
        <f t="shared" si="1"/>
        <v>3634.38</v>
      </c>
      <c r="K52" s="15"/>
      <c r="L52" s="17"/>
    </row>
    <row r="53" spans="1:12" s="16" customFormat="1" ht="15" customHeight="1" x14ac:dyDescent="0.25">
      <c r="A53" s="31" t="str">
        <f>VLOOKUP(B53,Tabelle3!A:B,2,0)</f>
        <v>Uscite correnti</v>
      </c>
      <c r="B53" s="31" t="str">
        <f>VLOOKUP(C53,Tabelle2!A:B,2,0)</f>
        <v>Acquisti</v>
      </c>
      <c r="C53" s="32" t="s">
        <v>158</v>
      </c>
      <c r="D53" s="33">
        <v>2023</v>
      </c>
      <c r="E53" s="34">
        <v>381</v>
      </c>
      <c r="F53" s="35">
        <v>45132</v>
      </c>
      <c r="G53" s="36" t="s">
        <v>35</v>
      </c>
      <c r="H53" s="37">
        <v>550.35</v>
      </c>
      <c r="I53" s="37">
        <v>68.41</v>
      </c>
      <c r="J53" s="38">
        <f t="shared" si="1"/>
        <v>618.76</v>
      </c>
      <c r="K53" s="15"/>
      <c r="L53" s="17"/>
    </row>
    <row r="54" spans="1:12" s="16" customFormat="1" ht="15" customHeight="1" x14ac:dyDescent="0.25">
      <c r="A54" s="31" t="str">
        <f>VLOOKUP(B54,Tabelle3!A:B,2,0)</f>
        <v>Uscite correnti</v>
      </c>
      <c r="B54" s="31" t="str">
        <f>VLOOKUP(C54,Tabelle2!A:B,2,0)</f>
        <v>Acquisti</v>
      </c>
      <c r="C54" s="32" t="s">
        <v>16</v>
      </c>
      <c r="D54" s="33">
        <v>2023</v>
      </c>
      <c r="E54" s="34">
        <v>380</v>
      </c>
      <c r="F54" s="35">
        <v>45132</v>
      </c>
      <c r="G54" s="36" t="s">
        <v>181</v>
      </c>
      <c r="H54" s="37">
        <v>2118.36</v>
      </c>
      <c r="I54" s="37">
        <v>86.39</v>
      </c>
      <c r="J54" s="38">
        <f t="shared" si="1"/>
        <v>2204.75</v>
      </c>
      <c r="K54" s="15"/>
      <c r="L54" s="17"/>
    </row>
    <row r="55" spans="1:12" s="16" customFormat="1" ht="15" customHeight="1" x14ac:dyDescent="0.25">
      <c r="A55" s="31" t="str">
        <f>VLOOKUP(B55,Tabelle3!A:B,2,0)</f>
        <v>Uscite correnti</v>
      </c>
      <c r="B55" s="31" t="str">
        <f>VLOOKUP(C55,Tabelle2!A:B,2,0)</f>
        <v>Acquisti</v>
      </c>
      <c r="C55" s="32" t="s">
        <v>13</v>
      </c>
      <c r="D55" s="33">
        <v>2023</v>
      </c>
      <c r="E55" s="34">
        <v>402</v>
      </c>
      <c r="F55" s="35">
        <v>45132</v>
      </c>
      <c r="G55" s="36" t="s">
        <v>195</v>
      </c>
      <c r="H55" s="37">
        <v>48.37</v>
      </c>
      <c r="I55" s="37">
        <v>10.64</v>
      </c>
      <c r="J55" s="38">
        <f t="shared" si="1"/>
        <v>59.01</v>
      </c>
      <c r="K55" s="15"/>
      <c r="L55" s="17"/>
    </row>
    <row r="56" spans="1:12" s="16" customFormat="1" ht="15" customHeight="1" x14ac:dyDescent="0.25">
      <c r="A56" s="31" t="str">
        <f>VLOOKUP(B56,Tabelle3!A:B,2,0)</f>
        <v>Uscite correnti</v>
      </c>
      <c r="B56" s="31" t="str">
        <f>VLOOKUP(C56,Tabelle2!A:B,2,0)</f>
        <v>Acquisti</v>
      </c>
      <c r="C56" s="32" t="s">
        <v>13</v>
      </c>
      <c r="D56" s="33">
        <v>2023</v>
      </c>
      <c r="E56" s="34">
        <v>403</v>
      </c>
      <c r="F56" s="35">
        <v>45132</v>
      </c>
      <c r="G56" s="36" t="s">
        <v>195</v>
      </c>
      <c r="H56" s="37">
        <v>180.7</v>
      </c>
      <c r="I56" s="37">
        <v>39.75</v>
      </c>
      <c r="J56" s="38">
        <f t="shared" si="1"/>
        <v>220.45</v>
      </c>
      <c r="K56" s="15"/>
      <c r="L56" s="17"/>
    </row>
    <row r="57" spans="1:12" s="16" customFormat="1" ht="15" customHeight="1" x14ac:dyDescent="0.25">
      <c r="A57" s="31" t="str">
        <f>VLOOKUP(B57,Tabelle3!A:B,2,0)</f>
        <v>Uscite correnti</v>
      </c>
      <c r="B57" s="31" t="str">
        <f>VLOOKUP(C57,Tabelle2!A:B,2,0)</f>
        <v>Utenze</v>
      </c>
      <c r="C57" s="32" t="s">
        <v>31</v>
      </c>
      <c r="D57" s="33">
        <v>2023</v>
      </c>
      <c r="E57" s="34">
        <v>390</v>
      </c>
      <c r="F57" s="35">
        <v>45132</v>
      </c>
      <c r="G57" s="36" t="s">
        <v>193</v>
      </c>
      <c r="H57" s="37">
        <v>340.21</v>
      </c>
      <c r="I57" s="37">
        <v>74.849999999999994</v>
      </c>
      <c r="J57" s="38">
        <f t="shared" si="1"/>
        <v>415.05999999999995</v>
      </c>
      <c r="K57" s="15"/>
      <c r="L57" s="17"/>
    </row>
    <row r="58" spans="1:12" s="16" customFormat="1" ht="15" customHeight="1" x14ac:dyDescent="0.25">
      <c r="A58" s="31" t="str">
        <f>VLOOKUP(B58,Tabelle3!A:B,2,0)</f>
        <v>Uscite correnti</v>
      </c>
      <c r="B58" s="31" t="str">
        <f>VLOOKUP(C58,Tabelle2!A:B,2,0)</f>
        <v>Acquisti</v>
      </c>
      <c r="C58" s="32" t="s">
        <v>17</v>
      </c>
      <c r="D58" s="33">
        <v>2023</v>
      </c>
      <c r="E58" s="34">
        <v>379</v>
      </c>
      <c r="F58" s="35">
        <v>45132</v>
      </c>
      <c r="G58" s="36" t="s">
        <v>141</v>
      </c>
      <c r="H58" s="37">
        <v>4617.1400000000003</v>
      </c>
      <c r="I58" s="37">
        <v>266.57</v>
      </c>
      <c r="J58" s="38">
        <f t="shared" si="1"/>
        <v>4883.71</v>
      </c>
      <c r="K58" s="15"/>
      <c r="L58" s="17"/>
    </row>
    <row r="59" spans="1:12" s="16" customFormat="1" ht="15" customHeight="1" x14ac:dyDescent="0.25">
      <c r="A59" s="31" t="str">
        <f>VLOOKUP(B59,Tabelle3!A:B,2,0)</f>
        <v>Uscite correnti</v>
      </c>
      <c r="B59" s="31" t="str">
        <f>VLOOKUP(C59,Tabelle2!A:B,2,0)</f>
        <v>Acquisti</v>
      </c>
      <c r="C59" s="32" t="s">
        <v>11</v>
      </c>
      <c r="D59" s="33">
        <v>2023</v>
      </c>
      <c r="E59" s="34">
        <v>387</v>
      </c>
      <c r="F59" s="35">
        <v>45132</v>
      </c>
      <c r="G59" s="36" t="s">
        <v>169</v>
      </c>
      <c r="H59" s="37">
        <v>316</v>
      </c>
      <c r="I59" s="37">
        <v>69.52</v>
      </c>
      <c r="J59" s="38">
        <f t="shared" si="1"/>
        <v>385.52</v>
      </c>
      <c r="K59" s="15"/>
      <c r="L59" s="17"/>
    </row>
    <row r="60" spans="1:12" s="16" customFormat="1" ht="15" customHeight="1" x14ac:dyDescent="0.25">
      <c r="A60" s="31" t="str">
        <f>VLOOKUP(B60,Tabelle3!A:B,2,0)</f>
        <v>Uscite correnti</v>
      </c>
      <c r="B60" s="31" t="str">
        <f>VLOOKUP(C60,Tabelle2!A:B,2,0)</f>
        <v>Utenze</v>
      </c>
      <c r="C60" s="32" t="s">
        <v>23</v>
      </c>
      <c r="D60" s="33">
        <v>2023</v>
      </c>
      <c r="E60" s="34">
        <v>373</v>
      </c>
      <c r="F60" s="35">
        <v>45132</v>
      </c>
      <c r="G60" s="36" t="s">
        <v>45</v>
      </c>
      <c r="H60" s="37">
        <v>3750.9</v>
      </c>
      <c r="I60" s="37">
        <v>825.2</v>
      </c>
      <c r="J60" s="38">
        <f t="shared" si="1"/>
        <v>4576.1000000000004</v>
      </c>
      <c r="K60" s="15"/>
      <c r="L60" s="17"/>
    </row>
    <row r="61" spans="1:12" s="16" customFormat="1" ht="15" customHeight="1" x14ac:dyDescent="0.25">
      <c r="A61" s="31" t="str">
        <f>VLOOKUP(B61,Tabelle3!A:B,2,0)</f>
        <v>Uscite correnti</v>
      </c>
      <c r="B61" s="31" t="str">
        <f>VLOOKUP(C61,Tabelle2!A:B,2,0)</f>
        <v>Utenze</v>
      </c>
      <c r="C61" s="32" t="s">
        <v>29</v>
      </c>
      <c r="D61" s="33">
        <v>2023</v>
      </c>
      <c r="E61" s="34">
        <v>377</v>
      </c>
      <c r="F61" s="35">
        <v>45132</v>
      </c>
      <c r="G61" s="36" t="s">
        <v>178</v>
      </c>
      <c r="H61" s="37">
        <v>5140.4799999999996</v>
      </c>
      <c r="I61" s="37">
        <v>321.52999999999997</v>
      </c>
      <c r="J61" s="38">
        <f t="shared" si="1"/>
        <v>5462.0099999999993</v>
      </c>
      <c r="K61" s="15"/>
      <c r="L61" s="17"/>
    </row>
    <row r="62" spans="1:12" s="16" customFormat="1" ht="15" customHeight="1" x14ac:dyDescent="0.25">
      <c r="A62" s="31" t="str">
        <f>VLOOKUP(B62,Tabelle3!A:B,2,0)</f>
        <v>Uscite correnti</v>
      </c>
      <c r="B62" s="31" t="str">
        <f>VLOOKUP(C62,Tabelle2!A:B,2,0)</f>
        <v>Utenze</v>
      </c>
      <c r="C62" s="32" t="s">
        <v>29</v>
      </c>
      <c r="D62" s="33">
        <v>2023</v>
      </c>
      <c r="E62" s="34">
        <v>377</v>
      </c>
      <c r="F62" s="35">
        <v>45132</v>
      </c>
      <c r="G62" s="36" t="s">
        <v>178</v>
      </c>
      <c r="H62" s="37">
        <v>367.87</v>
      </c>
      <c r="I62" s="37">
        <v>22.18</v>
      </c>
      <c r="J62" s="38">
        <f t="shared" si="1"/>
        <v>390.05</v>
      </c>
      <c r="K62" s="15"/>
      <c r="L62" s="17"/>
    </row>
    <row r="63" spans="1:12" s="16" customFormat="1" ht="15" customHeight="1" x14ac:dyDescent="0.25">
      <c r="A63" s="31" t="str">
        <f>VLOOKUP(B63,Tabelle3!A:B,2,0)</f>
        <v>Uscite correnti</v>
      </c>
      <c r="B63" s="31" t="str">
        <f>VLOOKUP(C63,Tabelle2!A:B,2,0)</f>
        <v>Servizi Diversi</v>
      </c>
      <c r="C63" s="32" t="s">
        <v>28</v>
      </c>
      <c r="D63" s="33">
        <v>2023</v>
      </c>
      <c r="E63" s="34">
        <v>386</v>
      </c>
      <c r="F63" s="35">
        <v>45132</v>
      </c>
      <c r="G63" s="36" t="s">
        <v>217</v>
      </c>
      <c r="H63" s="37">
        <v>1210</v>
      </c>
      <c r="I63" s="37">
        <v>266.2</v>
      </c>
      <c r="J63" s="38">
        <f t="shared" si="1"/>
        <v>1476.2</v>
      </c>
      <c r="K63" s="15"/>
      <c r="L63" s="17"/>
    </row>
    <row r="64" spans="1:12" s="16" customFormat="1" ht="15" customHeight="1" x14ac:dyDescent="0.25">
      <c r="A64" s="31" t="str">
        <f>VLOOKUP(B64,Tabelle3!A:B,2,0)</f>
        <v>Uscite correnti</v>
      </c>
      <c r="B64" s="31" t="str">
        <f>VLOOKUP(C64,Tabelle2!A:B,2,0)</f>
        <v>Acquisti</v>
      </c>
      <c r="C64" s="32" t="s">
        <v>21</v>
      </c>
      <c r="D64" s="33">
        <v>2023</v>
      </c>
      <c r="E64" s="34">
        <v>397</v>
      </c>
      <c r="F64" s="35">
        <v>45132</v>
      </c>
      <c r="G64" s="36" t="s">
        <v>137</v>
      </c>
      <c r="H64" s="37">
        <v>731.56</v>
      </c>
      <c r="I64" s="37">
        <v>29.59</v>
      </c>
      <c r="J64" s="38">
        <f t="shared" si="1"/>
        <v>761.15</v>
      </c>
      <c r="K64" s="15"/>
      <c r="L64" s="17"/>
    </row>
    <row r="65" spans="1:12" s="16" customFormat="1" ht="15" customHeight="1" x14ac:dyDescent="0.25">
      <c r="A65" s="31" t="str">
        <f>VLOOKUP(B65,Tabelle3!A:B,2,0)</f>
        <v>Uscite correnti</v>
      </c>
      <c r="B65" s="31" t="str">
        <f>VLOOKUP(C65,Tabelle2!A:B,2,0)</f>
        <v>Utenze</v>
      </c>
      <c r="C65" s="32" t="s">
        <v>29</v>
      </c>
      <c r="D65" s="33">
        <v>2023</v>
      </c>
      <c r="E65" s="34">
        <v>377</v>
      </c>
      <c r="F65" s="35">
        <v>45132</v>
      </c>
      <c r="G65" s="36" t="s">
        <v>178</v>
      </c>
      <c r="H65" s="37">
        <v>147.11000000000001</v>
      </c>
      <c r="I65" s="37">
        <v>8.8699999999999992</v>
      </c>
      <c r="J65" s="38">
        <f t="shared" si="1"/>
        <v>155.98000000000002</v>
      </c>
      <c r="K65" s="15"/>
      <c r="L65" s="17"/>
    </row>
    <row r="66" spans="1:12" s="16" customFormat="1" ht="15" customHeight="1" x14ac:dyDescent="0.25">
      <c r="A66" s="31" t="str">
        <f>VLOOKUP(B66,Tabelle3!A:B,2,0)</f>
        <v>Uscite correnti</v>
      </c>
      <c r="B66" s="31" t="str">
        <f>VLOOKUP(C66,Tabelle2!A:B,2,0)</f>
        <v>Acquisti</v>
      </c>
      <c r="C66" s="32" t="s">
        <v>13</v>
      </c>
      <c r="D66" s="33">
        <v>2023</v>
      </c>
      <c r="E66" s="34">
        <v>375</v>
      </c>
      <c r="F66" s="35">
        <v>45132</v>
      </c>
      <c r="G66" s="36" t="s">
        <v>198</v>
      </c>
      <c r="H66" s="37">
        <v>83.58</v>
      </c>
      <c r="I66" s="37">
        <v>18.39</v>
      </c>
      <c r="J66" s="38">
        <f t="shared" si="1"/>
        <v>101.97</v>
      </c>
      <c r="K66" s="15"/>
      <c r="L66" s="17"/>
    </row>
    <row r="67" spans="1:12" s="16" customFormat="1" ht="15" customHeight="1" x14ac:dyDescent="0.25">
      <c r="A67" s="31" t="str">
        <f>VLOOKUP(B67,Tabelle3!A:B,2,0)</f>
        <v>Uscite correnti</v>
      </c>
      <c r="B67" s="31" t="str">
        <f>VLOOKUP(C67,Tabelle2!A:B,2,0)</f>
        <v>Consulenze e collaborazioni</v>
      </c>
      <c r="C67" s="32" t="s">
        <v>145</v>
      </c>
      <c r="D67" s="33">
        <v>2023</v>
      </c>
      <c r="E67" s="34">
        <v>394</v>
      </c>
      <c r="F67" s="35">
        <v>45132</v>
      </c>
      <c r="G67" s="36" t="s">
        <v>221</v>
      </c>
      <c r="H67" s="37">
        <v>1300</v>
      </c>
      <c r="I67" s="37">
        <v>286</v>
      </c>
      <c r="J67" s="38">
        <f t="shared" si="1"/>
        <v>1586</v>
      </c>
      <c r="K67" s="15"/>
      <c r="L67" s="17"/>
    </row>
    <row r="68" spans="1:12" s="16" customFormat="1" ht="15" customHeight="1" x14ac:dyDescent="0.25">
      <c r="A68" s="31" t="str">
        <f>VLOOKUP(B68,Tabelle3!A:B,2,0)</f>
        <v>Uscite correnti</v>
      </c>
      <c r="B68" s="31" t="str">
        <f>VLOOKUP(C68,Tabelle2!A:B,2,0)</f>
        <v>Manutenzioni</v>
      </c>
      <c r="C68" s="32" t="s">
        <v>124</v>
      </c>
      <c r="D68" s="33">
        <v>2023</v>
      </c>
      <c r="E68" s="34">
        <v>398</v>
      </c>
      <c r="F68" s="35">
        <v>45132</v>
      </c>
      <c r="G68" s="36" t="s">
        <v>168</v>
      </c>
      <c r="H68" s="37">
        <v>1184.46</v>
      </c>
      <c r="I68" s="37">
        <v>260.58</v>
      </c>
      <c r="J68" s="38">
        <f t="shared" si="1"/>
        <v>1445.04</v>
      </c>
      <c r="K68" s="15"/>
      <c r="L68" s="17"/>
    </row>
    <row r="69" spans="1:12" s="16" customFormat="1" ht="15" customHeight="1" x14ac:dyDescent="0.25">
      <c r="A69" s="31" t="str">
        <f>VLOOKUP(B69,Tabelle3!A:B,2,0)</f>
        <v>Uscite correnti</v>
      </c>
      <c r="B69" s="31" t="str">
        <f>VLOOKUP(C69,Tabelle2!A:B,2,0)</f>
        <v>Acquisti</v>
      </c>
      <c r="C69" s="32" t="s">
        <v>16</v>
      </c>
      <c r="D69" s="33">
        <v>2023</v>
      </c>
      <c r="E69" s="34">
        <v>405</v>
      </c>
      <c r="F69" s="35">
        <v>45132</v>
      </c>
      <c r="G69" s="36" t="s">
        <v>123</v>
      </c>
      <c r="H69" s="37">
        <v>120.54</v>
      </c>
      <c r="I69" s="37">
        <v>4.82</v>
      </c>
      <c r="J69" s="38">
        <f t="shared" si="1"/>
        <v>125.36000000000001</v>
      </c>
      <c r="K69" s="15"/>
      <c r="L69" s="17"/>
    </row>
    <row r="70" spans="1:12" s="16" customFormat="1" ht="15" customHeight="1" x14ac:dyDescent="0.25">
      <c r="A70" s="31" t="str">
        <f>VLOOKUP(B70,Tabelle3!A:B,2,0)</f>
        <v>Uscite correnti</v>
      </c>
      <c r="B70" s="31" t="str">
        <f>VLOOKUP(C70,Tabelle2!A:B,2,0)</f>
        <v>Acquisti</v>
      </c>
      <c r="C70" s="32" t="s">
        <v>165</v>
      </c>
      <c r="D70" s="33">
        <v>2023</v>
      </c>
      <c r="E70" s="34">
        <v>388</v>
      </c>
      <c r="F70" s="35">
        <v>45132</v>
      </c>
      <c r="G70" s="36" t="s">
        <v>33</v>
      </c>
      <c r="H70" s="37">
        <v>2277.9699999999998</v>
      </c>
      <c r="I70" s="37">
        <v>227.8</v>
      </c>
      <c r="J70" s="38">
        <f t="shared" ref="J70:J101" si="2">H70+I70</f>
        <v>2505.77</v>
      </c>
      <c r="K70" s="15"/>
      <c r="L70" s="17"/>
    </row>
    <row r="71" spans="1:12" s="16" customFormat="1" ht="15" customHeight="1" x14ac:dyDescent="0.25">
      <c r="A71" s="31" t="str">
        <f>VLOOKUP(B71,Tabelle3!A:B,2,0)</f>
        <v>Uscite correnti</v>
      </c>
      <c r="B71" s="31" t="str">
        <f>VLOOKUP(C71,Tabelle2!A:B,2,0)</f>
        <v>Utenze</v>
      </c>
      <c r="C71" s="32" t="s">
        <v>106</v>
      </c>
      <c r="D71" s="33">
        <v>2023</v>
      </c>
      <c r="E71" s="34">
        <v>401</v>
      </c>
      <c r="F71" s="35">
        <v>45132</v>
      </c>
      <c r="G71" s="36" t="s">
        <v>48</v>
      </c>
      <c r="H71" s="37">
        <v>26.62</v>
      </c>
      <c r="I71" s="37">
        <v>5.86</v>
      </c>
      <c r="J71" s="38">
        <f t="shared" si="2"/>
        <v>32.480000000000004</v>
      </c>
      <c r="K71" s="15"/>
      <c r="L71" s="17"/>
    </row>
    <row r="72" spans="1:12" s="16" customFormat="1" ht="15" customHeight="1" x14ac:dyDescent="0.25">
      <c r="A72" s="31" t="str">
        <f>VLOOKUP(B72,Tabelle3!A:B,2,0)</f>
        <v>Uscite correnti</v>
      </c>
      <c r="B72" s="31" t="str">
        <f>VLOOKUP(C72,Tabelle2!A:B,2,0)</f>
        <v>Manutenzioni</v>
      </c>
      <c r="C72" s="32" t="s">
        <v>25</v>
      </c>
      <c r="D72" s="33">
        <v>2023</v>
      </c>
      <c r="E72" s="34">
        <v>391</v>
      </c>
      <c r="F72" s="35">
        <v>45132</v>
      </c>
      <c r="G72" s="36" t="s">
        <v>222</v>
      </c>
      <c r="H72" s="37">
        <v>200.56</v>
      </c>
      <c r="I72" s="37">
        <v>44.12</v>
      </c>
      <c r="J72" s="38">
        <f t="shared" si="2"/>
        <v>244.68</v>
      </c>
      <c r="K72" s="15"/>
      <c r="L72" s="17"/>
    </row>
    <row r="73" spans="1:12" s="16" customFormat="1" ht="15" customHeight="1" x14ac:dyDescent="0.25">
      <c r="A73" s="31" t="str">
        <f>VLOOKUP(B73,Tabelle3!A:B,2,0)</f>
        <v>Uscite correnti</v>
      </c>
      <c r="B73" s="31" t="str">
        <f>VLOOKUP(C73,Tabelle2!A:B,2,0)</f>
        <v>Oneri diversi di gestione</v>
      </c>
      <c r="C73" s="32" t="s">
        <v>68</v>
      </c>
      <c r="D73" s="33">
        <v>2023</v>
      </c>
      <c r="E73" s="34">
        <v>406</v>
      </c>
      <c r="F73" s="35">
        <v>45132</v>
      </c>
      <c r="G73" s="36" t="s">
        <v>200</v>
      </c>
      <c r="H73" s="37">
        <v>1862</v>
      </c>
      <c r="I73" s="37">
        <v>0</v>
      </c>
      <c r="J73" s="38">
        <f t="shared" si="2"/>
        <v>1862</v>
      </c>
      <c r="K73" s="15"/>
      <c r="L73" s="17"/>
    </row>
    <row r="74" spans="1:12" s="16" customFormat="1" ht="15" customHeight="1" x14ac:dyDescent="0.25">
      <c r="A74" s="31" t="str">
        <f>VLOOKUP(B74,Tabelle3!A:B,2,0)</f>
        <v>Uscite correnti</v>
      </c>
      <c r="B74" s="31" t="str">
        <f>VLOOKUP(C74,Tabelle2!A:B,2,0)</f>
        <v>Acquisti</v>
      </c>
      <c r="C74" s="32" t="s">
        <v>17</v>
      </c>
      <c r="D74" s="33">
        <v>2023</v>
      </c>
      <c r="E74" s="34">
        <v>376</v>
      </c>
      <c r="F74" s="35">
        <v>45132</v>
      </c>
      <c r="G74" s="36" t="s">
        <v>213</v>
      </c>
      <c r="H74" s="37">
        <v>535.20000000000005</v>
      </c>
      <c r="I74" s="37">
        <v>53.52</v>
      </c>
      <c r="J74" s="38">
        <f t="shared" si="2"/>
        <v>588.72</v>
      </c>
      <c r="K74" s="15"/>
      <c r="L74" s="17"/>
    </row>
    <row r="75" spans="1:12" s="16" customFormat="1" ht="15" customHeight="1" x14ac:dyDescent="0.25">
      <c r="A75" s="31" t="str">
        <f>VLOOKUP(B75,Tabelle3!A:B,2,0)</f>
        <v>Uscite correnti</v>
      </c>
      <c r="B75" s="31" t="str">
        <f>VLOOKUP(C75,Tabelle2!A:B,2,0)</f>
        <v>Manutenzioni</v>
      </c>
      <c r="C75" s="32" t="s">
        <v>26</v>
      </c>
      <c r="D75" s="33">
        <v>2023</v>
      </c>
      <c r="E75" s="34">
        <v>392</v>
      </c>
      <c r="F75" s="35">
        <v>45132</v>
      </c>
      <c r="G75" s="36" t="s">
        <v>223</v>
      </c>
      <c r="H75" s="37">
        <v>729.4</v>
      </c>
      <c r="I75" s="37">
        <v>160.47</v>
      </c>
      <c r="J75" s="38">
        <f t="shared" si="2"/>
        <v>889.87</v>
      </c>
      <c r="K75" s="15"/>
      <c r="L75" s="17"/>
    </row>
    <row r="76" spans="1:12" s="16" customFormat="1" ht="15" customHeight="1" x14ac:dyDescent="0.25">
      <c r="A76" s="31" t="str">
        <f>VLOOKUP(B76,Tabelle3!A:B,2,0)</f>
        <v>Uscite correnti</v>
      </c>
      <c r="B76" s="31" t="str">
        <f>VLOOKUP(C76,Tabelle2!A:B,2,0)</f>
        <v>Acquisti</v>
      </c>
      <c r="C76" s="32" t="s">
        <v>12</v>
      </c>
      <c r="D76" s="33">
        <v>2023</v>
      </c>
      <c r="E76" s="34">
        <v>383</v>
      </c>
      <c r="F76" s="35">
        <v>45132</v>
      </c>
      <c r="G76" s="36" t="s">
        <v>182</v>
      </c>
      <c r="H76" s="37">
        <v>1402.92</v>
      </c>
      <c r="I76" s="37">
        <v>308.64</v>
      </c>
      <c r="J76" s="38">
        <f t="shared" si="2"/>
        <v>1711.56</v>
      </c>
      <c r="K76" s="15"/>
      <c r="L76" s="17"/>
    </row>
    <row r="77" spans="1:12" s="16" customFormat="1" ht="15" customHeight="1" x14ac:dyDescent="0.25">
      <c r="A77" s="31" t="str">
        <f>VLOOKUP(B77,Tabelle3!A:B,2,0)</f>
        <v>Conto capitale</v>
      </c>
      <c r="B77" s="31" t="str">
        <f>VLOOKUP(C77,Tabelle2!A:B,2,0)</f>
        <v>Mobili e macchine d'ufficio</v>
      </c>
      <c r="C77" s="32" t="s">
        <v>91</v>
      </c>
      <c r="D77" s="33">
        <v>2023</v>
      </c>
      <c r="E77" s="34">
        <v>408</v>
      </c>
      <c r="F77" s="35">
        <v>45134</v>
      </c>
      <c r="G77" s="36" t="s">
        <v>204</v>
      </c>
      <c r="H77" s="37">
        <v>17380</v>
      </c>
      <c r="I77" s="37">
        <v>3823.6</v>
      </c>
      <c r="J77" s="38">
        <f t="shared" si="2"/>
        <v>21203.599999999999</v>
      </c>
      <c r="K77" s="15"/>
      <c r="L77" s="17"/>
    </row>
    <row r="78" spans="1:12" s="16" customFormat="1" ht="15" customHeight="1" x14ac:dyDescent="0.25">
      <c r="A78" s="31" t="str">
        <f>VLOOKUP(B78,Tabelle3!A:B,2,0)</f>
        <v>Uscite correnti</v>
      </c>
      <c r="B78" s="31" t="str">
        <f>VLOOKUP(C78,Tabelle2!A:B,2,0)</f>
        <v>Acquisti</v>
      </c>
      <c r="C78" s="32" t="s">
        <v>19</v>
      </c>
      <c r="D78" s="33">
        <v>2023</v>
      </c>
      <c r="E78" s="34">
        <v>433</v>
      </c>
      <c r="F78" s="35">
        <v>45154</v>
      </c>
      <c r="G78" s="36" t="s">
        <v>203</v>
      </c>
      <c r="H78" s="37">
        <v>54.6</v>
      </c>
      <c r="I78" s="37">
        <v>12.01</v>
      </c>
      <c r="J78" s="38">
        <f t="shared" si="2"/>
        <v>66.61</v>
      </c>
      <c r="K78" s="15"/>
      <c r="L78" s="17"/>
    </row>
    <row r="79" spans="1:12" s="16" customFormat="1" ht="15" customHeight="1" x14ac:dyDescent="0.25">
      <c r="A79" s="31" t="str">
        <f>VLOOKUP(B79,Tabelle3!A:B,2,0)</f>
        <v>Conto capitale</v>
      </c>
      <c r="B79" s="31" t="str">
        <f>VLOOKUP(C79,Tabelle2!A:B,2,0)</f>
        <v>Mobili ed arredi</v>
      </c>
      <c r="C79" s="32" t="s">
        <v>186</v>
      </c>
      <c r="D79" s="33">
        <v>2023</v>
      </c>
      <c r="E79" s="34">
        <v>415</v>
      </c>
      <c r="F79" s="35">
        <v>45154</v>
      </c>
      <c r="G79" s="36" t="s">
        <v>224</v>
      </c>
      <c r="H79" s="37">
        <v>6870</v>
      </c>
      <c r="I79" s="37">
        <v>1511.4</v>
      </c>
      <c r="J79" s="38">
        <f t="shared" si="2"/>
        <v>8381.4</v>
      </c>
      <c r="K79" s="15"/>
      <c r="L79" s="17"/>
    </row>
    <row r="80" spans="1:12" s="16" customFormat="1" ht="15" customHeight="1" x14ac:dyDescent="0.25">
      <c r="A80" s="31" t="str">
        <f>VLOOKUP(B80,Tabelle3!A:B,2,0)</f>
        <v>Uscite correnti</v>
      </c>
      <c r="B80" s="31" t="str">
        <f>VLOOKUP(C80,Tabelle2!A:B,2,0)</f>
        <v>Acquisti</v>
      </c>
      <c r="C80" s="32" t="s">
        <v>60</v>
      </c>
      <c r="D80" s="33">
        <v>2023</v>
      </c>
      <c r="E80" s="34">
        <v>448</v>
      </c>
      <c r="F80" s="35">
        <v>45154</v>
      </c>
      <c r="G80" s="36" t="s">
        <v>225</v>
      </c>
      <c r="H80" s="37">
        <v>244</v>
      </c>
      <c r="I80" s="37">
        <v>53.68</v>
      </c>
      <c r="J80" s="38">
        <f t="shared" si="2"/>
        <v>297.68</v>
      </c>
      <c r="K80" s="15"/>
      <c r="L80" s="17"/>
    </row>
    <row r="81" spans="1:12" s="16" customFormat="1" ht="15" customHeight="1" x14ac:dyDescent="0.25">
      <c r="A81" s="31" t="str">
        <f>VLOOKUP(B81,Tabelle3!A:B,2,0)</f>
        <v>Uscite correnti</v>
      </c>
      <c r="B81" s="31" t="str">
        <f>VLOOKUP(C81,Tabelle2!A:B,2,0)</f>
        <v>Servizi Diversi</v>
      </c>
      <c r="C81" s="32" t="s">
        <v>27</v>
      </c>
      <c r="D81" s="33">
        <v>2023</v>
      </c>
      <c r="E81" s="34">
        <v>412</v>
      </c>
      <c r="F81" s="35">
        <v>45154</v>
      </c>
      <c r="G81" s="36" t="s">
        <v>183</v>
      </c>
      <c r="H81" s="37">
        <v>990</v>
      </c>
      <c r="I81" s="37">
        <v>217.8</v>
      </c>
      <c r="J81" s="38">
        <f t="shared" si="2"/>
        <v>1207.8</v>
      </c>
      <c r="K81" s="15"/>
      <c r="L81" s="17"/>
    </row>
    <row r="82" spans="1:12" s="16" customFormat="1" ht="15" customHeight="1" x14ac:dyDescent="0.25">
      <c r="A82" s="31" t="str">
        <f>VLOOKUP(B82,Tabelle3!A:B,2,0)</f>
        <v>Uscite correnti</v>
      </c>
      <c r="B82" s="31" t="str">
        <f>VLOOKUP(C82,Tabelle2!A:B,2,0)</f>
        <v>Manutenzioni</v>
      </c>
      <c r="C82" s="32" t="s">
        <v>26</v>
      </c>
      <c r="D82" s="33">
        <v>2023</v>
      </c>
      <c r="E82" s="34">
        <v>443</v>
      </c>
      <c r="F82" s="35">
        <v>45154</v>
      </c>
      <c r="G82" s="36" t="s">
        <v>226</v>
      </c>
      <c r="H82" s="37">
        <v>998</v>
      </c>
      <c r="I82" s="37">
        <v>219.56</v>
      </c>
      <c r="J82" s="38">
        <f t="shared" si="2"/>
        <v>1217.56</v>
      </c>
      <c r="K82" s="15"/>
      <c r="L82" s="17"/>
    </row>
    <row r="83" spans="1:12" s="16" customFormat="1" ht="15" customHeight="1" x14ac:dyDescent="0.25">
      <c r="A83" s="31" t="str">
        <f>VLOOKUP(B83,Tabelle3!A:B,2,0)</f>
        <v>Conto capitale</v>
      </c>
      <c r="B83" s="31" t="str">
        <f>VLOOKUP(C83,Tabelle2!A:B,2,0)</f>
        <v>Immob. materiali in corso e acconti</v>
      </c>
      <c r="C83" s="32" t="s">
        <v>144</v>
      </c>
      <c r="D83" s="33">
        <v>2023</v>
      </c>
      <c r="E83" s="34">
        <v>451</v>
      </c>
      <c r="F83" s="35">
        <v>45154</v>
      </c>
      <c r="G83" s="36" t="s">
        <v>196</v>
      </c>
      <c r="H83" s="37">
        <v>5240.49</v>
      </c>
      <c r="I83" s="37">
        <v>1152.9100000000001</v>
      </c>
      <c r="J83" s="38">
        <f t="shared" si="2"/>
        <v>6393.4</v>
      </c>
      <c r="K83" s="15"/>
      <c r="L83" s="17"/>
    </row>
    <row r="84" spans="1:12" s="16" customFormat="1" ht="15" customHeight="1" x14ac:dyDescent="0.25">
      <c r="A84" s="31" t="str">
        <f>VLOOKUP(B84,Tabelle3!A:B,2,0)</f>
        <v>Uscite correnti</v>
      </c>
      <c r="B84" s="31" t="str">
        <f>VLOOKUP(C84,Tabelle2!A:B,2,0)</f>
        <v>Manutenzioni</v>
      </c>
      <c r="C84" s="32" t="s">
        <v>26</v>
      </c>
      <c r="D84" s="33">
        <v>2023</v>
      </c>
      <c r="E84" s="34">
        <v>445</v>
      </c>
      <c r="F84" s="35">
        <v>45154</v>
      </c>
      <c r="G84" s="36" t="s">
        <v>227</v>
      </c>
      <c r="H84" s="37">
        <v>3976.48</v>
      </c>
      <c r="I84" s="37">
        <v>874.83</v>
      </c>
      <c r="J84" s="38">
        <f t="shared" si="2"/>
        <v>4851.3100000000004</v>
      </c>
      <c r="K84" s="15"/>
      <c r="L84" s="17"/>
    </row>
    <row r="85" spans="1:12" s="16" customFormat="1" ht="15" customHeight="1" x14ac:dyDescent="0.25">
      <c r="A85" s="31" t="str">
        <f>VLOOKUP(B85,Tabelle3!A:B,2,0)</f>
        <v>Uscite correnti</v>
      </c>
      <c r="B85" s="31" t="str">
        <f>VLOOKUP(C85,Tabelle2!A:B,2,0)</f>
        <v>Acquisti</v>
      </c>
      <c r="C85" s="32" t="s">
        <v>19</v>
      </c>
      <c r="D85" s="33">
        <v>2023</v>
      </c>
      <c r="E85" s="34">
        <v>424</v>
      </c>
      <c r="F85" s="35">
        <v>45154</v>
      </c>
      <c r="G85" s="36" t="s">
        <v>32</v>
      </c>
      <c r="H85" s="37">
        <v>435</v>
      </c>
      <c r="I85" s="37">
        <v>95.7</v>
      </c>
      <c r="J85" s="38">
        <f t="shared" si="2"/>
        <v>530.70000000000005</v>
      </c>
      <c r="K85" s="15"/>
      <c r="L85" s="17"/>
    </row>
    <row r="86" spans="1:12" s="16" customFormat="1" ht="15" customHeight="1" x14ac:dyDescent="0.25">
      <c r="A86" s="31" t="str">
        <f>VLOOKUP(B86,Tabelle3!A:B,2,0)</f>
        <v>Uscite correnti</v>
      </c>
      <c r="B86" s="31" t="str">
        <f>VLOOKUP(C86,Tabelle2!A:B,2,0)</f>
        <v>Manutenzioni</v>
      </c>
      <c r="C86" s="32" t="s">
        <v>25</v>
      </c>
      <c r="D86" s="33">
        <v>2023</v>
      </c>
      <c r="E86" s="34">
        <v>425</v>
      </c>
      <c r="F86" s="35">
        <v>45154</v>
      </c>
      <c r="G86" s="36" t="s">
        <v>32</v>
      </c>
      <c r="H86" s="37">
        <v>1728</v>
      </c>
      <c r="I86" s="37">
        <v>380.16</v>
      </c>
      <c r="J86" s="38">
        <f t="shared" si="2"/>
        <v>2108.16</v>
      </c>
      <c r="K86" s="15"/>
      <c r="L86" s="17"/>
    </row>
    <row r="87" spans="1:12" s="16" customFormat="1" ht="15" customHeight="1" x14ac:dyDescent="0.25">
      <c r="A87" s="31" t="str">
        <f>VLOOKUP(B87,Tabelle3!A:B,2,0)</f>
        <v>Uscite correnti</v>
      </c>
      <c r="B87" s="31" t="str">
        <f>VLOOKUP(C87,Tabelle2!A:B,2,0)</f>
        <v>Servizi Diversi</v>
      </c>
      <c r="C87" s="32" t="s">
        <v>28</v>
      </c>
      <c r="D87" s="33">
        <v>2023</v>
      </c>
      <c r="E87" s="34">
        <v>414</v>
      </c>
      <c r="F87" s="35">
        <v>45154</v>
      </c>
      <c r="G87" s="36" t="s">
        <v>170</v>
      </c>
      <c r="H87" s="37">
        <v>1328</v>
      </c>
      <c r="I87" s="37">
        <v>0</v>
      </c>
      <c r="J87" s="38">
        <f t="shared" si="2"/>
        <v>1328</v>
      </c>
      <c r="K87" s="15"/>
      <c r="L87" s="17"/>
    </row>
    <row r="88" spans="1:12" s="16" customFormat="1" ht="15" customHeight="1" x14ac:dyDescent="0.25">
      <c r="A88" s="31" t="str">
        <f>VLOOKUP(B88,Tabelle3!A:B,2,0)</f>
        <v>Uscite correnti</v>
      </c>
      <c r="B88" s="31" t="str">
        <f>VLOOKUP(C88,Tabelle2!A:B,2,0)</f>
        <v>Manutenzioni</v>
      </c>
      <c r="C88" s="32" t="s">
        <v>26</v>
      </c>
      <c r="D88" s="33">
        <v>2023</v>
      </c>
      <c r="E88" s="34">
        <v>446</v>
      </c>
      <c r="F88" s="35">
        <v>45154</v>
      </c>
      <c r="G88" s="36" t="s">
        <v>227</v>
      </c>
      <c r="H88" s="37">
        <v>4875.18</v>
      </c>
      <c r="I88" s="37">
        <v>1072.54</v>
      </c>
      <c r="J88" s="38">
        <f t="shared" si="2"/>
        <v>5947.72</v>
      </c>
      <c r="K88" s="15"/>
      <c r="L88" s="17"/>
    </row>
    <row r="89" spans="1:12" s="16" customFormat="1" ht="15" customHeight="1" x14ac:dyDescent="0.25">
      <c r="A89" s="31" t="str">
        <f>VLOOKUP(B89,Tabelle3!A:B,2,0)</f>
        <v>Uscite correnti</v>
      </c>
      <c r="B89" s="31" t="str">
        <f>VLOOKUP(C89,Tabelle2!A:B,2,0)</f>
        <v>Acquisti</v>
      </c>
      <c r="C89" s="32" t="s">
        <v>129</v>
      </c>
      <c r="D89" s="33">
        <v>2023</v>
      </c>
      <c r="E89" s="34">
        <v>432</v>
      </c>
      <c r="F89" s="35">
        <v>45154</v>
      </c>
      <c r="G89" s="36" t="s">
        <v>139</v>
      </c>
      <c r="H89" s="37">
        <v>471.53</v>
      </c>
      <c r="I89" s="37">
        <v>103.74</v>
      </c>
      <c r="J89" s="38">
        <f t="shared" si="2"/>
        <v>575.27</v>
      </c>
      <c r="K89" s="15"/>
      <c r="L89" s="17"/>
    </row>
    <row r="90" spans="1:12" s="16" customFormat="1" ht="15" customHeight="1" x14ac:dyDescent="0.25">
      <c r="A90" s="31" t="str">
        <f>VLOOKUP(B90,Tabelle3!A:B,2,0)</f>
        <v>Uscite correnti</v>
      </c>
      <c r="B90" s="31" t="str">
        <f>VLOOKUP(C90,Tabelle2!A:B,2,0)</f>
        <v>Consulenze e collaborazioni</v>
      </c>
      <c r="C90" s="32" t="s">
        <v>115</v>
      </c>
      <c r="D90" s="33">
        <v>2023</v>
      </c>
      <c r="E90" s="34">
        <v>436</v>
      </c>
      <c r="F90" s="35">
        <v>45154</v>
      </c>
      <c r="G90" s="36" t="s">
        <v>228</v>
      </c>
      <c r="H90" s="37">
        <v>2000</v>
      </c>
      <c r="I90" s="37">
        <v>440</v>
      </c>
      <c r="J90" s="38">
        <f t="shared" si="2"/>
        <v>2440</v>
      </c>
      <c r="K90" s="15"/>
      <c r="L90" s="17"/>
    </row>
    <row r="91" spans="1:12" s="16" customFormat="1" ht="15" customHeight="1" x14ac:dyDescent="0.25">
      <c r="A91" s="31" t="str">
        <f>VLOOKUP(B91,Tabelle3!A:B,2,0)</f>
        <v>Conto capitale</v>
      </c>
      <c r="B91" s="31" t="str">
        <f>VLOOKUP(C91,Tabelle2!A:B,2,0)</f>
        <v>Immob. materiali in corso e acconti</v>
      </c>
      <c r="C91" s="32" t="s">
        <v>144</v>
      </c>
      <c r="D91" s="33">
        <v>2023</v>
      </c>
      <c r="E91" s="34">
        <v>434</v>
      </c>
      <c r="F91" s="35">
        <v>45154</v>
      </c>
      <c r="G91" s="36" t="s">
        <v>210</v>
      </c>
      <c r="H91" s="37">
        <v>426.56</v>
      </c>
      <c r="I91" s="37">
        <v>42.66</v>
      </c>
      <c r="J91" s="38">
        <f t="shared" si="2"/>
        <v>469.22</v>
      </c>
      <c r="K91" s="15"/>
      <c r="L91" s="17"/>
    </row>
    <row r="92" spans="1:12" s="16" customFormat="1" ht="15" customHeight="1" x14ac:dyDescent="0.25">
      <c r="A92" s="31" t="str">
        <f>VLOOKUP(B92,Tabelle3!A:B,2,0)</f>
        <v>Uscite correnti</v>
      </c>
      <c r="B92" s="31" t="str">
        <f>VLOOKUP(C92,Tabelle2!A:B,2,0)</f>
        <v>Acquisti</v>
      </c>
      <c r="C92" s="32" t="s">
        <v>17</v>
      </c>
      <c r="D92" s="33">
        <v>2023</v>
      </c>
      <c r="E92" s="34">
        <v>423</v>
      </c>
      <c r="F92" s="35">
        <v>45154</v>
      </c>
      <c r="G92" s="36" t="s">
        <v>138</v>
      </c>
      <c r="H92" s="37">
        <v>1123.6300000000001</v>
      </c>
      <c r="I92" s="37">
        <v>81.73</v>
      </c>
      <c r="J92" s="38">
        <f t="shared" si="2"/>
        <v>1205.3600000000001</v>
      </c>
      <c r="K92" s="15"/>
      <c r="L92" s="17"/>
    </row>
    <row r="93" spans="1:12" s="16" customFormat="1" ht="15" customHeight="1" x14ac:dyDescent="0.25">
      <c r="A93" s="31" t="str">
        <f>VLOOKUP(B93,Tabelle3!A:B,2,0)</f>
        <v>Uscite correnti</v>
      </c>
      <c r="B93" s="31" t="str">
        <f>VLOOKUP(C93,Tabelle2!A:B,2,0)</f>
        <v>Utenze</v>
      </c>
      <c r="C93" s="32" t="s">
        <v>23</v>
      </c>
      <c r="D93" s="33">
        <v>2023</v>
      </c>
      <c r="E93" s="34">
        <v>409</v>
      </c>
      <c r="F93" s="35">
        <v>45154</v>
      </c>
      <c r="G93" s="36" t="s">
        <v>45</v>
      </c>
      <c r="H93" s="37">
        <v>3215.89</v>
      </c>
      <c r="I93" s="37">
        <v>707.5</v>
      </c>
      <c r="J93" s="38">
        <f t="shared" si="2"/>
        <v>3923.39</v>
      </c>
      <c r="K93" s="15"/>
      <c r="L93" s="17"/>
    </row>
    <row r="94" spans="1:12" s="16" customFormat="1" ht="15" customHeight="1" x14ac:dyDescent="0.25">
      <c r="A94" s="31" t="str">
        <f>VLOOKUP(B94,Tabelle3!A:B,2,0)</f>
        <v>Uscite correnti</v>
      </c>
      <c r="B94" s="31" t="str">
        <f>VLOOKUP(C94,Tabelle2!A:B,2,0)</f>
        <v>Acquisti</v>
      </c>
      <c r="C94" s="32" t="s">
        <v>17</v>
      </c>
      <c r="D94" s="33">
        <v>2023</v>
      </c>
      <c r="E94" s="34">
        <v>423</v>
      </c>
      <c r="F94" s="35">
        <v>45154</v>
      </c>
      <c r="G94" s="36" t="s">
        <v>138</v>
      </c>
      <c r="H94" s="37">
        <v>-11.2</v>
      </c>
      <c r="I94" s="37">
        <v>-0.45</v>
      </c>
      <c r="J94" s="38">
        <f t="shared" si="2"/>
        <v>-11.649999999999999</v>
      </c>
      <c r="K94" s="15"/>
      <c r="L94" s="17"/>
    </row>
    <row r="95" spans="1:12" s="16" customFormat="1" ht="15" customHeight="1" x14ac:dyDescent="0.25">
      <c r="A95" s="31" t="str">
        <f>VLOOKUP(B95,Tabelle3!A:B,2,0)</f>
        <v>Uscite correnti</v>
      </c>
      <c r="B95" s="31" t="str">
        <f>VLOOKUP(C95,Tabelle2!A:B,2,0)</f>
        <v>Acquisti</v>
      </c>
      <c r="C95" s="32" t="s">
        <v>159</v>
      </c>
      <c r="D95" s="33">
        <v>2023</v>
      </c>
      <c r="E95" s="34">
        <v>442</v>
      </c>
      <c r="F95" s="35">
        <v>45154</v>
      </c>
      <c r="G95" s="36" t="s">
        <v>142</v>
      </c>
      <c r="H95" s="37">
        <v>2537.12</v>
      </c>
      <c r="I95" s="37">
        <v>261.62</v>
      </c>
      <c r="J95" s="38">
        <f t="shared" si="2"/>
        <v>2798.74</v>
      </c>
      <c r="K95" s="15"/>
      <c r="L95" s="17"/>
    </row>
    <row r="96" spans="1:12" s="16" customFormat="1" ht="15" customHeight="1" x14ac:dyDescent="0.25">
      <c r="A96" s="31" t="str">
        <f>VLOOKUP(B96,Tabelle3!A:B,2,0)</f>
        <v>Uscite correnti</v>
      </c>
      <c r="B96" s="31" t="str">
        <f>VLOOKUP(C96,Tabelle2!A:B,2,0)</f>
        <v>Manutenzioni</v>
      </c>
      <c r="C96" s="32" t="s">
        <v>50</v>
      </c>
      <c r="D96" s="33">
        <v>2023</v>
      </c>
      <c r="E96" s="34">
        <v>450</v>
      </c>
      <c r="F96" s="35">
        <v>45154</v>
      </c>
      <c r="G96" s="36" t="s">
        <v>191</v>
      </c>
      <c r="H96" s="37">
        <v>251.3</v>
      </c>
      <c r="I96" s="37">
        <v>55.29</v>
      </c>
      <c r="J96" s="38">
        <f t="shared" si="2"/>
        <v>306.59000000000003</v>
      </c>
      <c r="K96" s="15"/>
      <c r="L96" s="17"/>
    </row>
    <row r="97" spans="1:12" s="16" customFormat="1" ht="15" customHeight="1" x14ac:dyDescent="0.25">
      <c r="A97" s="31" t="str">
        <f>VLOOKUP(B97,Tabelle3!A:B,2,0)</f>
        <v>Uscite correnti</v>
      </c>
      <c r="B97" s="31" t="str">
        <f>VLOOKUP(C97,Tabelle2!A:B,2,0)</f>
        <v>Acquisti</v>
      </c>
      <c r="C97" s="32" t="s">
        <v>129</v>
      </c>
      <c r="D97" s="33">
        <v>2023</v>
      </c>
      <c r="E97" s="34">
        <v>432</v>
      </c>
      <c r="F97" s="35">
        <v>45154</v>
      </c>
      <c r="G97" s="36" t="s">
        <v>139</v>
      </c>
      <c r="H97" s="37">
        <v>35.35</v>
      </c>
      <c r="I97" s="37">
        <v>7.78</v>
      </c>
      <c r="J97" s="38">
        <f t="shared" si="2"/>
        <v>43.13</v>
      </c>
      <c r="K97" s="15"/>
      <c r="L97" s="17"/>
    </row>
    <row r="98" spans="1:12" s="16" customFormat="1" ht="15" customHeight="1" x14ac:dyDescent="0.25">
      <c r="A98" s="31" t="str">
        <f>VLOOKUP(B98,Tabelle3!A:B,2,0)</f>
        <v>Uscite correnti</v>
      </c>
      <c r="B98" s="31" t="str">
        <f>VLOOKUP(C98,Tabelle2!A:B,2,0)</f>
        <v>Acquisti</v>
      </c>
      <c r="C98" s="32" t="s">
        <v>60</v>
      </c>
      <c r="D98" s="33">
        <v>2023</v>
      </c>
      <c r="E98" s="34">
        <v>420</v>
      </c>
      <c r="F98" s="35">
        <v>45154</v>
      </c>
      <c r="G98" s="36" t="s">
        <v>164</v>
      </c>
      <c r="H98" s="37">
        <v>138.44</v>
      </c>
      <c r="I98" s="37">
        <v>30.46</v>
      </c>
      <c r="J98" s="38">
        <f t="shared" si="2"/>
        <v>168.9</v>
      </c>
      <c r="K98" s="15"/>
      <c r="L98" s="17"/>
    </row>
    <row r="99" spans="1:12" s="16" customFormat="1" ht="15" customHeight="1" x14ac:dyDescent="0.25">
      <c r="A99" s="31" t="str">
        <f>VLOOKUP(B99,Tabelle3!A:B,2,0)</f>
        <v>Uscite correnti</v>
      </c>
      <c r="B99" s="31" t="str">
        <f>VLOOKUP(C99,Tabelle2!A:B,2,0)</f>
        <v>Manutenzioni</v>
      </c>
      <c r="C99" s="32" t="s">
        <v>61</v>
      </c>
      <c r="D99" s="33">
        <v>2023</v>
      </c>
      <c r="E99" s="34">
        <v>440</v>
      </c>
      <c r="F99" s="35">
        <v>45154</v>
      </c>
      <c r="G99" s="36" t="s">
        <v>229</v>
      </c>
      <c r="H99" s="37">
        <v>138</v>
      </c>
      <c r="I99" s="37">
        <v>30.36</v>
      </c>
      <c r="J99" s="38">
        <f t="shared" si="2"/>
        <v>168.36</v>
      </c>
      <c r="K99" s="15"/>
      <c r="L99" s="17"/>
    </row>
    <row r="100" spans="1:12" s="16" customFormat="1" ht="15" customHeight="1" x14ac:dyDescent="0.25">
      <c r="A100" s="31" t="str">
        <f>VLOOKUP(B100,Tabelle3!A:B,2,0)</f>
        <v>Uscite correnti</v>
      </c>
      <c r="B100" s="31" t="str">
        <f>VLOOKUP(C100,Tabelle2!A:B,2,0)</f>
        <v>Manutenzioni</v>
      </c>
      <c r="C100" s="32" t="s">
        <v>61</v>
      </c>
      <c r="D100" s="33">
        <v>2023</v>
      </c>
      <c r="E100" s="34">
        <v>439</v>
      </c>
      <c r="F100" s="35">
        <v>45154</v>
      </c>
      <c r="G100" s="36" t="s">
        <v>229</v>
      </c>
      <c r="H100" s="37">
        <v>138</v>
      </c>
      <c r="I100" s="37">
        <v>30.36</v>
      </c>
      <c r="J100" s="38">
        <f t="shared" si="2"/>
        <v>168.36</v>
      </c>
      <c r="K100" s="15"/>
      <c r="L100" s="17"/>
    </row>
    <row r="101" spans="1:12" s="16" customFormat="1" ht="15" customHeight="1" x14ac:dyDescent="0.25">
      <c r="A101" s="31" t="str">
        <f>VLOOKUP(B101,Tabelle3!A:B,2,0)</f>
        <v>Uscite correnti</v>
      </c>
      <c r="B101" s="31" t="str">
        <f>VLOOKUP(C101,Tabelle2!A:B,2,0)</f>
        <v>Manutenzioni</v>
      </c>
      <c r="C101" s="32" t="s">
        <v>61</v>
      </c>
      <c r="D101" s="33">
        <v>2023</v>
      </c>
      <c r="E101" s="34">
        <v>438</v>
      </c>
      <c r="F101" s="35">
        <v>45154</v>
      </c>
      <c r="G101" s="36" t="s">
        <v>229</v>
      </c>
      <c r="H101" s="37">
        <v>138</v>
      </c>
      <c r="I101" s="37">
        <v>30.36</v>
      </c>
      <c r="J101" s="38">
        <f t="shared" si="2"/>
        <v>168.36</v>
      </c>
      <c r="K101" s="15"/>
      <c r="L101" s="17"/>
    </row>
    <row r="102" spans="1:12" s="16" customFormat="1" ht="15" customHeight="1" x14ac:dyDescent="0.25">
      <c r="A102" s="31" t="str">
        <f>VLOOKUP(B102,Tabelle3!A:B,2,0)</f>
        <v>Uscite correnti</v>
      </c>
      <c r="B102" s="31" t="str">
        <f>VLOOKUP(C102,Tabelle2!A:B,2,0)</f>
        <v>Acquisti</v>
      </c>
      <c r="C102" s="32" t="s">
        <v>19</v>
      </c>
      <c r="D102" s="33">
        <v>2023</v>
      </c>
      <c r="E102" s="34">
        <v>421</v>
      </c>
      <c r="F102" s="35">
        <v>45154</v>
      </c>
      <c r="G102" s="36" t="s">
        <v>164</v>
      </c>
      <c r="H102" s="37">
        <v>397.55</v>
      </c>
      <c r="I102" s="37">
        <v>87.46</v>
      </c>
      <c r="J102" s="38">
        <f t="shared" ref="J102:J133" si="3">H102+I102</f>
        <v>485.01</v>
      </c>
      <c r="K102" s="15"/>
      <c r="L102" s="17"/>
    </row>
    <row r="103" spans="1:12" s="16" customFormat="1" ht="15" customHeight="1" x14ac:dyDescent="0.25">
      <c r="A103" s="31" t="str">
        <f>VLOOKUP(B103,Tabelle3!A:B,2,0)</f>
        <v>Uscite correnti</v>
      </c>
      <c r="B103" s="31" t="str">
        <f>VLOOKUP(C103,Tabelle2!A:B,2,0)</f>
        <v>Acquisti</v>
      </c>
      <c r="C103" s="32" t="s">
        <v>19</v>
      </c>
      <c r="D103" s="33">
        <v>2023</v>
      </c>
      <c r="E103" s="34">
        <v>422</v>
      </c>
      <c r="F103" s="35">
        <v>45154</v>
      </c>
      <c r="G103" s="36" t="s">
        <v>164</v>
      </c>
      <c r="H103" s="37">
        <v>811.6</v>
      </c>
      <c r="I103" s="37">
        <v>178.55</v>
      </c>
      <c r="J103" s="38">
        <f t="shared" si="3"/>
        <v>990.15000000000009</v>
      </c>
      <c r="K103" s="15"/>
      <c r="L103" s="17"/>
    </row>
    <row r="104" spans="1:12" s="16" customFormat="1" ht="15" customHeight="1" x14ac:dyDescent="0.25">
      <c r="A104" s="31" t="str">
        <f>VLOOKUP(B104,Tabelle3!A:B,2,0)</f>
        <v>Uscite correnti</v>
      </c>
      <c r="B104" s="31" t="str">
        <f>VLOOKUP(C104,Tabelle2!A:B,2,0)</f>
        <v>Servizi Diversi</v>
      </c>
      <c r="C104" s="32" t="s">
        <v>81</v>
      </c>
      <c r="D104" s="33">
        <v>2023</v>
      </c>
      <c r="E104" s="34">
        <v>411</v>
      </c>
      <c r="F104" s="35">
        <v>45154</v>
      </c>
      <c r="G104" s="36" t="s">
        <v>202</v>
      </c>
      <c r="H104" s="37">
        <v>83.2</v>
      </c>
      <c r="I104" s="37">
        <v>18.3</v>
      </c>
      <c r="J104" s="38">
        <f t="shared" si="3"/>
        <v>101.5</v>
      </c>
      <c r="K104" s="15"/>
      <c r="L104" s="17"/>
    </row>
    <row r="105" spans="1:12" s="16" customFormat="1" ht="15" customHeight="1" x14ac:dyDescent="0.25">
      <c r="A105" s="31" t="str">
        <f>VLOOKUP(B105,Tabelle3!A:B,2,0)</f>
        <v>Uscite correnti</v>
      </c>
      <c r="B105" s="31" t="str">
        <f>VLOOKUP(C105,Tabelle2!A:B,2,0)</f>
        <v>Acquisti</v>
      </c>
      <c r="C105" s="32" t="s">
        <v>18</v>
      </c>
      <c r="D105" s="33">
        <v>2023</v>
      </c>
      <c r="E105" s="34">
        <v>416</v>
      </c>
      <c r="F105" s="35">
        <v>45154</v>
      </c>
      <c r="G105" s="36" t="s">
        <v>141</v>
      </c>
      <c r="H105" s="37">
        <v>3847.59</v>
      </c>
      <c r="I105" s="37">
        <v>240.85</v>
      </c>
      <c r="J105" s="38">
        <f t="shared" si="3"/>
        <v>4088.44</v>
      </c>
      <c r="K105" s="15"/>
      <c r="L105" s="17"/>
    </row>
    <row r="106" spans="1:12" s="16" customFormat="1" ht="15" customHeight="1" x14ac:dyDescent="0.25">
      <c r="A106" s="31" t="str">
        <f>VLOOKUP(B106,Tabelle3!A:B,2,0)</f>
        <v>Uscite correnti</v>
      </c>
      <c r="B106" s="31" t="str">
        <f>VLOOKUP(C106,Tabelle2!A:B,2,0)</f>
        <v>Acquisti</v>
      </c>
      <c r="C106" s="32" t="s">
        <v>60</v>
      </c>
      <c r="D106" s="33">
        <v>2023</v>
      </c>
      <c r="E106" s="34">
        <v>430</v>
      </c>
      <c r="F106" s="35">
        <v>45154</v>
      </c>
      <c r="G106" s="36" t="s">
        <v>231</v>
      </c>
      <c r="H106" s="37">
        <v>117.6</v>
      </c>
      <c r="I106" s="37">
        <v>25.87</v>
      </c>
      <c r="J106" s="38">
        <f t="shared" si="3"/>
        <v>143.47</v>
      </c>
      <c r="K106" s="15"/>
      <c r="L106" s="17"/>
    </row>
    <row r="107" spans="1:12" s="16" customFormat="1" ht="15" customHeight="1" x14ac:dyDescent="0.25">
      <c r="A107" s="31" t="str">
        <f>VLOOKUP(B107,Tabelle3!A:B,2,0)</f>
        <v>Uscite correnti</v>
      </c>
      <c r="B107" s="31" t="str">
        <f>VLOOKUP(C107,Tabelle2!A:B,2,0)</f>
        <v>Acquisti</v>
      </c>
      <c r="C107" s="32" t="s">
        <v>11</v>
      </c>
      <c r="D107" s="33">
        <v>2023</v>
      </c>
      <c r="E107" s="34">
        <v>419</v>
      </c>
      <c r="F107" s="35">
        <v>45154</v>
      </c>
      <c r="G107" s="36" t="s">
        <v>232</v>
      </c>
      <c r="H107" s="37">
        <v>35</v>
      </c>
      <c r="I107" s="37">
        <v>7.7</v>
      </c>
      <c r="J107" s="38">
        <f t="shared" si="3"/>
        <v>42.7</v>
      </c>
      <c r="K107" s="15"/>
      <c r="L107" s="17"/>
    </row>
    <row r="108" spans="1:12" s="16" customFormat="1" ht="15" customHeight="1" x14ac:dyDescent="0.25">
      <c r="A108" s="31" t="str">
        <f>VLOOKUP(B108,Tabelle3!A:B,2,0)</f>
        <v>Uscite correnti</v>
      </c>
      <c r="B108" s="31" t="str">
        <f>VLOOKUP(C108,Tabelle2!A:B,2,0)</f>
        <v>Acquisti</v>
      </c>
      <c r="C108" s="32" t="s">
        <v>60</v>
      </c>
      <c r="D108" s="33">
        <v>2023</v>
      </c>
      <c r="E108" s="34">
        <v>431</v>
      </c>
      <c r="F108" s="35">
        <v>45154</v>
      </c>
      <c r="G108" s="36" t="s">
        <v>231</v>
      </c>
      <c r="H108" s="37">
        <v>542.4</v>
      </c>
      <c r="I108" s="37">
        <v>119.33</v>
      </c>
      <c r="J108" s="38">
        <f t="shared" si="3"/>
        <v>661.73</v>
      </c>
      <c r="K108" s="15"/>
      <c r="L108" s="17"/>
    </row>
    <row r="109" spans="1:12" s="16" customFormat="1" ht="15" customHeight="1" x14ac:dyDescent="0.25">
      <c r="A109" s="31" t="str">
        <f>VLOOKUP(B109,Tabelle3!A:B,2,0)</f>
        <v>Conto capitale</v>
      </c>
      <c r="B109" s="31" t="str">
        <f>VLOOKUP(C109,Tabelle2!A:B,2,0)</f>
        <v>Mobili ed arredi</v>
      </c>
      <c r="C109" s="32" t="s">
        <v>206</v>
      </c>
      <c r="D109" s="33">
        <v>2023</v>
      </c>
      <c r="E109" s="34">
        <v>410</v>
      </c>
      <c r="F109" s="35">
        <v>45154</v>
      </c>
      <c r="G109" s="36" t="s">
        <v>197</v>
      </c>
      <c r="H109" s="37">
        <v>1765.96</v>
      </c>
      <c r="I109" s="37">
        <v>388.51</v>
      </c>
      <c r="J109" s="38">
        <f t="shared" si="3"/>
        <v>2154.4700000000003</v>
      </c>
      <c r="K109" s="15"/>
      <c r="L109" s="17"/>
    </row>
    <row r="110" spans="1:12" s="16" customFormat="1" ht="15" customHeight="1" x14ac:dyDescent="0.25">
      <c r="A110" s="31" t="str">
        <f>VLOOKUP(B110,Tabelle3!A:B,2,0)</f>
        <v>Uscite correnti</v>
      </c>
      <c r="B110" s="31" t="str">
        <f>VLOOKUP(C110,Tabelle2!A:B,2,0)</f>
        <v>Acquisti</v>
      </c>
      <c r="C110" s="32" t="s">
        <v>19</v>
      </c>
      <c r="D110" s="33">
        <v>2023</v>
      </c>
      <c r="E110" s="34">
        <v>413</v>
      </c>
      <c r="F110" s="35">
        <v>45154</v>
      </c>
      <c r="G110" s="36" t="s">
        <v>173</v>
      </c>
      <c r="H110" s="37">
        <v>89.68</v>
      </c>
      <c r="I110" s="37">
        <v>19.73</v>
      </c>
      <c r="J110" s="38">
        <f t="shared" si="3"/>
        <v>109.41000000000001</v>
      </c>
      <c r="L110" s="17"/>
    </row>
    <row r="111" spans="1:12" s="16" customFormat="1" ht="15" customHeight="1" x14ac:dyDescent="0.25">
      <c r="A111" s="31" t="str">
        <f>VLOOKUP(B111,Tabelle3!A:B,2,0)</f>
        <v>Uscite correnti</v>
      </c>
      <c r="B111" s="31" t="str">
        <f>VLOOKUP(C111,Tabelle2!A:B,2,0)</f>
        <v>Acquisti</v>
      </c>
      <c r="C111" s="32" t="s">
        <v>17</v>
      </c>
      <c r="D111" s="33">
        <v>2023</v>
      </c>
      <c r="E111" s="34">
        <v>441</v>
      </c>
      <c r="F111" s="35">
        <v>45154</v>
      </c>
      <c r="G111" s="36" t="s">
        <v>140</v>
      </c>
      <c r="H111" s="37">
        <v>691.7</v>
      </c>
      <c r="I111" s="37">
        <v>150.72999999999999</v>
      </c>
      <c r="J111" s="38">
        <f t="shared" si="3"/>
        <v>842.43000000000006</v>
      </c>
      <c r="L111" s="17"/>
    </row>
    <row r="112" spans="1:12" s="16" customFormat="1" ht="15" customHeight="1" x14ac:dyDescent="0.25">
      <c r="A112" s="31" t="str">
        <f>VLOOKUP(B112,Tabelle3!A:B,2,0)</f>
        <v>Uscite correnti</v>
      </c>
      <c r="B112" s="31" t="str">
        <f>VLOOKUP(C112,Tabelle2!A:B,2,0)</f>
        <v>Acquisti</v>
      </c>
      <c r="C112" s="32" t="s">
        <v>19</v>
      </c>
      <c r="D112" s="33">
        <v>2023</v>
      </c>
      <c r="E112" s="34">
        <v>428</v>
      </c>
      <c r="F112" s="35">
        <v>45154</v>
      </c>
      <c r="G112" s="36" t="s">
        <v>180</v>
      </c>
      <c r="H112" s="37">
        <v>25.06</v>
      </c>
      <c r="I112" s="37">
        <v>4.08</v>
      </c>
      <c r="J112" s="38">
        <f t="shared" si="3"/>
        <v>29.14</v>
      </c>
      <c r="L112" s="17"/>
    </row>
    <row r="113" spans="1:12" s="16" customFormat="1" ht="15" customHeight="1" x14ac:dyDescent="0.25">
      <c r="A113" s="31" t="str">
        <f>VLOOKUP(B113,Tabelle3!A:B,2,0)</f>
        <v>Conto capitale</v>
      </c>
      <c r="B113" s="31" t="str">
        <f>VLOOKUP(C113,Tabelle2!A:B,2,0)</f>
        <v>Crediti diversi</v>
      </c>
      <c r="C113" s="32" t="s">
        <v>51</v>
      </c>
      <c r="D113" s="33">
        <v>2023</v>
      </c>
      <c r="E113" s="34">
        <v>418</v>
      </c>
      <c r="F113" s="35">
        <v>45154</v>
      </c>
      <c r="G113" s="36" t="s">
        <v>35</v>
      </c>
      <c r="H113" s="37">
        <v>373.15</v>
      </c>
      <c r="I113" s="37">
        <v>42.78</v>
      </c>
      <c r="J113" s="38">
        <f t="shared" si="3"/>
        <v>415.92999999999995</v>
      </c>
      <c r="L113" s="17"/>
    </row>
    <row r="114" spans="1:12" s="16" customFormat="1" ht="15" customHeight="1" x14ac:dyDescent="0.25">
      <c r="A114" s="31" t="str">
        <f>VLOOKUP(B114,Tabelle3!A:B,2,0)</f>
        <v>Uscite correnti</v>
      </c>
      <c r="B114" s="31" t="str">
        <f>VLOOKUP(C114,Tabelle2!A:B,2,0)</f>
        <v>Acquisti</v>
      </c>
      <c r="C114" s="32" t="s">
        <v>13</v>
      </c>
      <c r="D114" s="33">
        <v>2023</v>
      </c>
      <c r="E114" s="34">
        <v>447</v>
      </c>
      <c r="F114" s="35">
        <v>45154</v>
      </c>
      <c r="G114" s="36" t="s">
        <v>195</v>
      </c>
      <c r="H114" s="37">
        <v>58.29</v>
      </c>
      <c r="I114" s="37">
        <v>12.82</v>
      </c>
      <c r="J114" s="38">
        <f t="shared" si="3"/>
        <v>71.11</v>
      </c>
      <c r="L114" s="17"/>
    </row>
    <row r="115" spans="1:12" s="16" customFormat="1" ht="15" customHeight="1" x14ac:dyDescent="0.25">
      <c r="A115" s="31" t="str">
        <f>VLOOKUP(B115,Tabelle3!A:B,2,0)</f>
        <v>Uscite correnti</v>
      </c>
      <c r="B115" s="31" t="str">
        <f>VLOOKUP(C115,Tabelle2!A:B,2,0)</f>
        <v>Acquisti</v>
      </c>
      <c r="C115" s="32" t="s">
        <v>19</v>
      </c>
      <c r="D115" s="33">
        <v>2023</v>
      </c>
      <c r="E115" s="34">
        <v>449</v>
      </c>
      <c r="F115" s="35">
        <v>45154</v>
      </c>
      <c r="G115" s="36" t="s">
        <v>175</v>
      </c>
      <c r="H115" s="37">
        <v>97.83</v>
      </c>
      <c r="I115" s="37">
        <v>7.58</v>
      </c>
      <c r="J115" s="38">
        <f t="shared" si="3"/>
        <v>105.41</v>
      </c>
      <c r="L115" s="17"/>
    </row>
    <row r="116" spans="1:12" s="16" customFormat="1" ht="15" customHeight="1" x14ac:dyDescent="0.25">
      <c r="A116" s="31" t="str">
        <f>VLOOKUP(B116,Tabelle3!A:B,2,0)</f>
        <v>Uscite correnti</v>
      </c>
      <c r="B116" s="31" t="str">
        <f>VLOOKUP(C116,Tabelle2!A:B,2,0)</f>
        <v>Servizi Diversi</v>
      </c>
      <c r="C116" s="32" t="s">
        <v>185</v>
      </c>
      <c r="D116" s="33">
        <v>2023</v>
      </c>
      <c r="E116" s="34">
        <v>437</v>
      </c>
      <c r="F116" s="35">
        <v>45154</v>
      </c>
      <c r="G116" s="36" t="s">
        <v>199</v>
      </c>
      <c r="H116" s="37">
        <v>2242</v>
      </c>
      <c r="I116" s="37">
        <v>0</v>
      </c>
      <c r="J116" s="38">
        <f t="shared" si="3"/>
        <v>2242</v>
      </c>
      <c r="L116" s="17"/>
    </row>
    <row r="117" spans="1:12" s="16" customFormat="1" ht="15" customHeight="1" x14ac:dyDescent="0.25">
      <c r="A117" s="31" t="str">
        <f>VLOOKUP(B117,Tabelle3!A:B,2,0)</f>
        <v>Uscite correnti</v>
      </c>
      <c r="B117" s="31" t="str">
        <f>VLOOKUP(C117,Tabelle2!A:B,2,0)</f>
        <v>Acquisti</v>
      </c>
      <c r="C117" s="32" t="s">
        <v>16</v>
      </c>
      <c r="D117" s="33">
        <v>2023</v>
      </c>
      <c r="E117" s="34">
        <v>417</v>
      </c>
      <c r="F117" s="35">
        <v>45154</v>
      </c>
      <c r="G117" s="36" t="s">
        <v>181</v>
      </c>
      <c r="H117" s="37">
        <v>2356.7199999999998</v>
      </c>
      <c r="I117" s="37">
        <v>96.27</v>
      </c>
      <c r="J117" s="38">
        <f t="shared" si="3"/>
        <v>2452.9899999999998</v>
      </c>
      <c r="L117" s="17"/>
    </row>
    <row r="118" spans="1:12" s="16" customFormat="1" ht="15" customHeight="1" x14ac:dyDescent="0.25">
      <c r="A118" s="31" t="str">
        <f>VLOOKUP(B118,Tabelle3!A:B,2,0)</f>
        <v>Uscite correnti</v>
      </c>
      <c r="B118" s="31" t="str">
        <f>VLOOKUP(C118,Tabelle2!A:B,2,0)</f>
        <v>Consulenze e collaborazioni</v>
      </c>
      <c r="C118" s="32" t="s">
        <v>49</v>
      </c>
      <c r="D118" s="33">
        <v>2023</v>
      </c>
      <c r="E118" s="34">
        <v>444</v>
      </c>
      <c r="F118" s="35">
        <v>45154</v>
      </c>
      <c r="G118" s="36" t="s">
        <v>127</v>
      </c>
      <c r="H118" s="37">
        <v>375</v>
      </c>
      <c r="I118" s="37">
        <v>82.5</v>
      </c>
      <c r="J118" s="38">
        <f t="shared" si="3"/>
        <v>457.5</v>
      </c>
      <c r="L118" s="17"/>
    </row>
    <row r="119" spans="1:12" s="16" customFormat="1" ht="15" customHeight="1" x14ac:dyDescent="0.25">
      <c r="A119" s="31" t="str">
        <f>VLOOKUP(B119,Tabelle3!A:B,2,0)</f>
        <v>Uscite correnti</v>
      </c>
      <c r="B119" s="31" t="str">
        <f>VLOOKUP(C119,Tabelle2!A:B,2,0)</f>
        <v>Acquisti</v>
      </c>
      <c r="C119" s="32" t="s">
        <v>11</v>
      </c>
      <c r="D119" s="33">
        <v>2023</v>
      </c>
      <c r="E119" s="34">
        <v>429</v>
      </c>
      <c r="F119" s="35">
        <v>45154</v>
      </c>
      <c r="G119" s="36" t="s">
        <v>169</v>
      </c>
      <c r="H119" s="37">
        <v>64.8</v>
      </c>
      <c r="I119" s="37">
        <v>14.26</v>
      </c>
      <c r="J119" s="38">
        <f t="shared" si="3"/>
        <v>79.06</v>
      </c>
      <c r="L119" s="17"/>
    </row>
    <row r="120" spans="1:12" s="16" customFormat="1" ht="15" customHeight="1" x14ac:dyDescent="0.25">
      <c r="A120" s="31" t="str">
        <f>VLOOKUP(B120,Tabelle3!A:B,2,0)</f>
        <v>Uscite correnti</v>
      </c>
      <c r="B120" s="31" t="str">
        <f>VLOOKUP(C120,Tabelle2!A:B,2,0)</f>
        <v>Acquisti</v>
      </c>
      <c r="C120" s="32" t="s">
        <v>11</v>
      </c>
      <c r="D120" s="33">
        <v>2023</v>
      </c>
      <c r="E120" s="34">
        <v>429</v>
      </c>
      <c r="F120" s="35">
        <v>45154</v>
      </c>
      <c r="G120" s="36" t="s">
        <v>169</v>
      </c>
      <c r="H120" s="37">
        <v>802</v>
      </c>
      <c r="I120" s="37">
        <v>176.44</v>
      </c>
      <c r="J120" s="38">
        <f t="shared" si="3"/>
        <v>978.44</v>
      </c>
      <c r="L120" s="17"/>
    </row>
    <row r="121" spans="1:12" s="16" customFormat="1" ht="15" customHeight="1" x14ac:dyDescent="0.25">
      <c r="A121" s="31" t="str">
        <f>VLOOKUP(B121,Tabelle3!A:B,2,0)</f>
        <v>Uscite correnti</v>
      </c>
      <c r="B121" s="31" t="str">
        <f>VLOOKUP(C121,Tabelle2!A:B,2,0)</f>
        <v>Utenze</v>
      </c>
      <c r="C121" s="32" t="s">
        <v>31</v>
      </c>
      <c r="D121" s="33">
        <v>2023</v>
      </c>
      <c r="E121" s="34">
        <v>435</v>
      </c>
      <c r="F121" s="35">
        <v>45154</v>
      </c>
      <c r="G121" s="36" t="s">
        <v>193</v>
      </c>
      <c r="H121" s="37">
        <v>333.12</v>
      </c>
      <c r="I121" s="37">
        <v>73.290000000000006</v>
      </c>
      <c r="J121" s="38">
        <f t="shared" si="3"/>
        <v>406.41</v>
      </c>
      <c r="L121" s="17"/>
    </row>
    <row r="122" spans="1:12" s="16" customFormat="1" ht="15" customHeight="1" x14ac:dyDescent="0.25">
      <c r="A122" s="31" t="str">
        <f>VLOOKUP(B122,Tabelle3!A:B,2,0)</f>
        <v>Uscite correnti</v>
      </c>
      <c r="B122" s="31" t="str">
        <f>VLOOKUP(C122,Tabelle2!A:B,2,0)</f>
        <v>Acquisti</v>
      </c>
      <c r="C122" s="32" t="s">
        <v>19</v>
      </c>
      <c r="D122" s="33">
        <v>2023</v>
      </c>
      <c r="E122" s="34">
        <v>426</v>
      </c>
      <c r="F122" s="35">
        <v>45154</v>
      </c>
      <c r="G122" s="36" t="s">
        <v>32</v>
      </c>
      <c r="H122" s="37">
        <v>774</v>
      </c>
      <c r="I122" s="37">
        <v>170.28</v>
      </c>
      <c r="J122" s="38">
        <f t="shared" si="3"/>
        <v>944.28</v>
      </c>
      <c r="L122" s="17"/>
    </row>
    <row r="123" spans="1:12" s="16" customFormat="1" ht="15" customHeight="1" x14ac:dyDescent="0.25">
      <c r="A123" s="31" t="str">
        <f>VLOOKUP(B123,Tabelle3!A:B,2,0)</f>
        <v>Uscite correnti</v>
      </c>
      <c r="B123" s="31" t="str">
        <f>VLOOKUP(C123,Tabelle2!A:B,2,0)</f>
        <v>Manutenzioni</v>
      </c>
      <c r="C123" s="32" t="s">
        <v>26</v>
      </c>
      <c r="D123" s="33">
        <v>2023</v>
      </c>
      <c r="E123" s="34">
        <v>427</v>
      </c>
      <c r="F123" s="35">
        <v>45154</v>
      </c>
      <c r="G123" s="36" t="s">
        <v>32</v>
      </c>
      <c r="H123" s="37">
        <v>937.5</v>
      </c>
      <c r="I123" s="37">
        <v>206.25</v>
      </c>
      <c r="J123" s="38">
        <f t="shared" si="3"/>
        <v>1143.75</v>
      </c>
      <c r="L123" s="17"/>
    </row>
    <row r="124" spans="1:12" s="16" customFormat="1" ht="15" customHeight="1" x14ac:dyDescent="0.25">
      <c r="A124" s="31" t="str">
        <f>VLOOKUP(B124,Tabelle3!A:B,2,0)</f>
        <v>Conto capitale</v>
      </c>
      <c r="B124" s="31" t="str">
        <f>VLOOKUP(C124,Tabelle2!A:B,2,0)</f>
        <v>Debiti diversi</v>
      </c>
      <c r="C124" s="32" t="s">
        <v>63</v>
      </c>
      <c r="D124" s="33">
        <v>2023</v>
      </c>
      <c r="E124" s="34">
        <v>452</v>
      </c>
      <c r="F124" s="35">
        <v>45159</v>
      </c>
      <c r="G124" s="36" t="s">
        <v>55</v>
      </c>
      <c r="H124" s="37">
        <v>2102.17</v>
      </c>
      <c r="I124" s="37"/>
      <c r="J124" s="38">
        <f t="shared" si="3"/>
        <v>2102.17</v>
      </c>
      <c r="L124" s="17"/>
    </row>
    <row r="125" spans="1:12" s="16" customFormat="1" ht="15" customHeight="1" x14ac:dyDescent="0.25">
      <c r="A125" s="31" t="str">
        <f>VLOOKUP(B125,Tabelle3!A:B,2,0)</f>
        <v>Uscite correnti</v>
      </c>
      <c r="B125" s="31" t="str">
        <f>VLOOKUP(C125,Tabelle2!A:B,2,0)</f>
        <v>Salari e stipendi</v>
      </c>
      <c r="C125" s="33" t="s">
        <v>64</v>
      </c>
      <c r="D125" s="33">
        <v>2023</v>
      </c>
      <c r="E125" s="34">
        <v>460</v>
      </c>
      <c r="F125" s="35">
        <v>45161</v>
      </c>
      <c r="G125" s="36" t="s">
        <v>56</v>
      </c>
      <c r="H125" s="37">
        <v>184590.8</v>
      </c>
      <c r="I125" s="37"/>
      <c r="J125" s="38">
        <f t="shared" si="3"/>
        <v>184590.8</v>
      </c>
      <c r="L125" s="17"/>
    </row>
    <row r="126" spans="1:12" s="16" customFormat="1" ht="15" customHeight="1" x14ac:dyDescent="0.25">
      <c r="A126" s="31" t="str">
        <f>VLOOKUP(B126,Tabelle3!A:B,2,0)</f>
        <v>Uscite correnti</v>
      </c>
      <c r="B126" s="31" t="str">
        <f>VLOOKUP(C126,Tabelle2!A:B,2,0)</f>
        <v>Salari e stipendi</v>
      </c>
      <c r="C126" s="33" t="s">
        <v>64</v>
      </c>
      <c r="D126" s="33">
        <v>2023</v>
      </c>
      <c r="E126" s="34">
        <v>460</v>
      </c>
      <c r="F126" s="35">
        <v>45161</v>
      </c>
      <c r="G126" s="36" t="s">
        <v>56</v>
      </c>
      <c r="H126" s="37">
        <v>1037.9000000000001</v>
      </c>
      <c r="I126" s="37"/>
      <c r="J126" s="38">
        <f t="shared" si="3"/>
        <v>1037.9000000000001</v>
      </c>
      <c r="L126" s="17"/>
    </row>
    <row r="127" spans="1:12" s="16" customFormat="1" ht="15" customHeight="1" x14ac:dyDescent="0.25">
      <c r="A127" s="31" t="str">
        <f>VLOOKUP(B127,Tabelle3!A:B,2,0)</f>
        <v>Conto capitale</v>
      </c>
      <c r="B127" s="31" t="str">
        <f>VLOOKUP(C127,Tabelle2!A:B,2,0)</f>
        <v>Debiti diversi</v>
      </c>
      <c r="C127" s="33" t="s">
        <v>152</v>
      </c>
      <c r="D127" s="33">
        <v>2023</v>
      </c>
      <c r="E127" s="34">
        <v>456</v>
      </c>
      <c r="F127" s="35">
        <v>45161</v>
      </c>
      <c r="G127" s="36" t="s">
        <v>171</v>
      </c>
      <c r="H127" s="37">
        <v>8.9600000000000009</v>
      </c>
      <c r="I127" s="37"/>
      <c r="J127" s="38">
        <f t="shared" si="3"/>
        <v>8.9600000000000009</v>
      </c>
      <c r="L127" s="17"/>
    </row>
    <row r="128" spans="1:12" s="16" customFormat="1" ht="15" customHeight="1" x14ac:dyDescent="0.25">
      <c r="A128" s="31" t="str">
        <f>VLOOKUP(B128,Tabelle3!A:B,2,0)</f>
        <v>Conto capitale</v>
      </c>
      <c r="B128" s="31" t="str">
        <f>VLOOKUP(C128,Tabelle2!A:B,2,0)</f>
        <v>Debiti diversi</v>
      </c>
      <c r="C128" s="33" t="s">
        <v>152</v>
      </c>
      <c r="D128" s="33">
        <v>2023</v>
      </c>
      <c r="E128" s="34">
        <v>454</v>
      </c>
      <c r="F128" s="35">
        <v>45161</v>
      </c>
      <c r="G128" s="36" t="s">
        <v>57</v>
      </c>
      <c r="H128" s="37">
        <v>84.47</v>
      </c>
      <c r="I128" s="37"/>
      <c r="J128" s="38">
        <f t="shared" si="3"/>
        <v>84.47</v>
      </c>
      <c r="L128" s="17"/>
    </row>
    <row r="129" spans="1:12" s="16" customFormat="1" ht="15" customHeight="1" x14ac:dyDescent="0.25">
      <c r="A129" s="31" t="str">
        <f>VLOOKUP(B129,Tabelle3!A:B,2,0)</f>
        <v>Conto capitale</v>
      </c>
      <c r="B129" s="31" t="str">
        <f>VLOOKUP(C129,Tabelle2!A:B,2,0)</f>
        <v>Debiti diversi</v>
      </c>
      <c r="C129" s="33" t="s">
        <v>152</v>
      </c>
      <c r="D129" s="33">
        <v>2023</v>
      </c>
      <c r="E129" s="34">
        <v>457</v>
      </c>
      <c r="F129" s="35">
        <v>45161</v>
      </c>
      <c r="G129" s="36" t="s">
        <v>156</v>
      </c>
      <c r="H129" s="37">
        <v>251.63</v>
      </c>
      <c r="I129" s="37"/>
      <c r="J129" s="38">
        <f t="shared" si="3"/>
        <v>251.63</v>
      </c>
      <c r="L129" s="17"/>
    </row>
    <row r="130" spans="1:12" s="16" customFormat="1" ht="15" customHeight="1" x14ac:dyDescent="0.25">
      <c r="A130" s="31" t="str">
        <f>VLOOKUP(B130,Tabelle3!A:B,2,0)</f>
        <v>Conto capitale</v>
      </c>
      <c r="B130" s="31" t="str">
        <f>VLOOKUP(C130,Tabelle2!A:B,2,0)</f>
        <v>Debiti diversi</v>
      </c>
      <c r="C130" s="33" t="s">
        <v>152</v>
      </c>
      <c r="D130" s="33">
        <v>2023</v>
      </c>
      <c r="E130" s="34">
        <v>458</v>
      </c>
      <c r="F130" s="35">
        <v>45161</v>
      </c>
      <c r="G130" s="36" t="s">
        <v>58</v>
      </c>
      <c r="H130" s="37">
        <v>48.51</v>
      </c>
      <c r="I130" s="37"/>
      <c r="J130" s="38">
        <f t="shared" si="3"/>
        <v>48.51</v>
      </c>
      <c r="L130" s="17"/>
    </row>
    <row r="131" spans="1:12" s="16" customFormat="1" ht="15" customHeight="1" x14ac:dyDescent="0.25">
      <c r="A131" s="31" t="str">
        <f>VLOOKUP(B131,Tabelle3!A:B,2,0)</f>
        <v>Conto capitale</v>
      </c>
      <c r="B131" s="31" t="str">
        <f>VLOOKUP(C131,Tabelle2!A:B,2,0)</f>
        <v>Debiti diversi</v>
      </c>
      <c r="C131" s="33" t="s">
        <v>152</v>
      </c>
      <c r="D131" s="33">
        <v>2023</v>
      </c>
      <c r="E131" s="34">
        <v>453</v>
      </c>
      <c r="F131" s="35">
        <v>45161</v>
      </c>
      <c r="G131" s="36" t="s">
        <v>104</v>
      </c>
      <c r="H131" s="37">
        <v>81.48</v>
      </c>
      <c r="I131" s="37"/>
      <c r="J131" s="38">
        <f t="shared" si="3"/>
        <v>81.48</v>
      </c>
      <c r="L131" s="17"/>
    </row>
    <row r="132" spans="1:12" s="16" customFormat="1" ht="15" customHeight="1" x14ac:dyDescent="0.25">
      <c r="A132" s="31" t="str">
        <f>VLOOKUP(B132,Tabelle3!A:B,2,0)</f>
        <v>Uscite correnti</v>
      </c>
      <c r="B132" s="31" t="str">
        <f>VLOOKUP(C132,Tabelle2!A:B,2,0)</f>
        <v>Oneri diversi di gestione</v>
      </c>
      <c r="C132" s="33" t="s">
        <v>149</v>
      </c>
      <c r="D132" s="33">
        <v>2023</v>
      </c>
      <c r="E132" s="34">
        <v>455</v>
      </c>
      <c r="F132" s="35">
        <v>45161</v>
      </c>
      <c r="G132" s="36" t="s">
        <v>55</v>
      </c>
      <c r="H132" s="37">
        <v>109268.14</v>
      </c>
      <c r="I132" s="37"/>
      <c r="J132" s="38">
        <f t="shared" si="3"/>
        <v>109268.14</v>
      </c>
      <c r="L132" s="17"/>
    </row>
    <row r="133" spans="1:12" s="16" customFormat="1" ht="15" customHeight="1" x14ac:dyDescent="0.25">
      <c r="A133" s="31" t="str">
        <f>VLOOKUP(B133,Tabelle3!A:B,2,0)</f>
        <v>Uscite correnti</v>
      </c>
      <c r="B133" s="31" t="str">
        <f>VLOOKUP(C133,Tabelle2!A:B,2,0)</f>
        <v>Altri costi personale</v>
      </c>
      <c r="C133" s="33" t="s">
        <v>109</v>
      </c>
      <c r="D133" s="33">
        <v>2023</v>
      </c>
      <c r="E133" s="34">
        <v>459</v>
      </c>
      <c r="F133" s="35">
        <v>45161</v>
      </c>
      <c r="G133" s="36" t="s">
        <v>59</v>
      </c>
      <c r="H133" s="37">
        <v>1060</v>
      </c>
      <c r="I133" s="37"/>
      <c r="J133" s="38">
        <f t="shared" si="3"/>
        <v>1060</v>
      </c>
      <c r="L133" s="17"/>
    </row>
    <row r="134" spans="1:12" s="16" customFormat="1" ht="15" customHeight="1" x14ac:dyDescent="0.25">
      <c r="A134" s="31" t="str">
        <f>VLOOKUP(B134,Tabelle3!A:B,2,0)</f>
        <v>Uscite correnti</v>
      </c>
      <c r="B134" s="31" t="str">
        <f>VLOOKUP(C134,Tabelle2!A:B,2,0)</f>
        <v>Servizi Diversi</v>
      </c>
      <c r="C134" s="32" t="s">
        <v>93</v>
      </c>
      <c r="D134" s="33">
        <v>2023</v>
      </c>
      <c r="E134" s="34">
        <v>462</v>
      </c>
      <c r="F134" s="35">
        <v>45161</v>
      </c>
      <c r="G134" s="36" t="s">
        <v>201</v>
      </c>
      <c r="H134" s="37">
        <v>3925.3</v>
      </c>
      <c r="I134" s="37">
        <v>0</v>
      </c>
      <c r="J134" s="38">
        <f t="shared" ref="J134:J165" si="4">H134+I134</f>
        <v>3925.3</v>
      </c>
      <c r="L134" s="17"/>
    </row>
    <row r="135" spans="1:12" s="28" customFormat="1" ht="15" customHeight="1" x14ac:dyDescent="0.25">
      <c r="A135" s="31" t="str">
        <f>VLOOKUP(B135,Tabelle3!A:B,2,0)</f>
        <v>Uscite correnti</v>
      </c>
      <c r="B135" s="31" t="str">
        <f>VLOOKUP(C135,Tabelle2!A:B,2,0)</f>
        <v>Servizi Diversi</v>
      </c>
      <c r="C135" s="32" t="s">
        <v>185</v>
      </c>
      <c r="D135" s="33">
        <v>2023</v>
      </c>
      <c r="E135" s="34">
        <v>466</v>
      </c>
      <c r="F135" s="35">
        <v>45161</v>
      </c>
      <c r="G135" s="36" t="s">
        <v>199</v>
      </c>
      <c r="H135" s="37">
        <v>1382</v>
      </c>
      <c r="I135" s="37">
        <v>0</v>
      </c>
      <c r="J135" s="38">
        <f t="shared" si="4"/>
        <v>1382</v>
      </c>
    </row>
    <row r="136" spans="1:12" s="28" customFormat="1" ht="15" customHeight="1" x14ac:dyDescent="0.25">
      <c r="A136" s="31" t="str">
        <f>VLOOKUP(B136,Tabelle3!A:B,2,0)</f>
        <v>Uscite correnti</v>
      </c>
      <c r="B136" s="31" t="str">
        <f>VLOOKUP(C136,Tabelle2!A:B,2,0)</f>
        <v>Servizi Diversi</v>
      </c>
      <c r="C136" s="32" t="s">
        <v>185</v>
      </c>
      <c r="D136" s="33">
        <v>2023</v>
      </c>
      <c r="E136" s="34">
        <v>471</v>
      </c>
      <c r="F136" s="35">
        <v>45161</v>
      </c>
      <c r="G136" s="36" t="s">
        <v>200</v>
      </c>
      <c r="H136" s="37">
        <v>2162</v>
      </c>
      <c r="I136" s="37">
        <v>0</v>
      </c>
      <c r="J136" s="38">
        <f t="shared" si="4"/>
        <v>2162</v>
      </c>
    </row>
    <row r="137" spans="1:12" s="28" customFormat="1" ht="15" customHeight="1" x14ac:dyDescent="0.25">
      <c r="A137" s="31" t="str">
        <f>VLOOKUP(B137,Tabelle3!A:B,2,0)</f>
        <v>Uscite correnti</v>
      </c>
      <c r="B137" s="31" t="str">
        <f>VLOOKUP(C137,Tabelle2!A:B,2,0)</f>
        <v>Acquisti</v>
      </c>
      <c r="C137" s="32" t="s">
        <v>16</v>
      </c>
      <c r="D137" s="33">
        <v>2023</v>
      </c>
      <c r="E137" s="34">
        <v>470</v>
      </c>
      <c r="F137" s="35">
        <v>45161</v>
      </c>
      <c r="G137" s="36" t="s">
        <v>123</v>
      </c>
      <c r="H137" s="37">
        <v>357.46</v>
      </c>
      <c r="I137" s="37">
        <v>14.3</v>
      </c>
      <c r="J137" s="38">
        <f t="shared" si="4"/>
        <v>371.76</v>
      </c>
    </row>
    <row r="138" spans="1:12" s="28" customFormat="1" ht="15" customHeight="1" x14ac:dyDescent="0.25">
      <c r="A138" s="31" t="str">
        <f>VLOOKUP(B138,Tabelle3!A:B,2,0)</f>
        <v>Uscite correnti</v>
      </c>
      <c r="B138" s="31" t="str">
        <f>VLOOKUP(C138,Tabelle2!A:B,2,0)</f>
        <v>Acquisti</v>
      </c>
      <c r="C138" s="32" t="s">
        <v>17</v>
      </c>
      <c r="D138" s="33">
        <v>2023</v>
      </c>
      <c r="E138" s="34">
        <v>461</v>
      </c>
      <c r="F138" s="35">
        <v>45161</v>
      </c>
      <c r="G138" s="36" t="s">
        <v>213</v>
      </c>
      <c r="H138" s="37">
        <v>664.72</v>
      </c>
      <c r="I138" s="37">
        <v>66.47</v>
      </c>
      <c r="J138" s="38">
        <f t="shared" si="4"/>
        <v>731.19</v>
      </c>
    </row>
    <row r="139" spans="1:12" s="28" customFormat="1" ht="15" customHeight="1" x14ac:dyDescent="0.25">
      <c r="A139" s="31" t="s">
        <v>136</v>
      </c>
      <c r="B139" s="31" t="str">
        <f>VLOOKUP(C139,Tabelle2!A:B,2,0)</f>
        <v>Acquisti</v>
      </c>
      <c r="C139" s="32" t="s">
        <v>21</v>
      </c>
      <c r="D139" s="33">
        <v>2023</v>
      </c>
      <c r="E139" s="34">
        <v>467</v>
      </c>
      <c r="F139" s="35">
        <v>45161</v>
      </c>
      <c r="G139" s="36" t="s">
        <v>137</v>
      </c>
      <c r="H139" s="37">
        <v>779.38</v>
      </c>
      <c r="I139" s="37">
        <v>31.18</v>
      </c>
      <c r="J139" s="38">
        <f t="shared" si="4"/>
        <v>810.56</v>
      </c>
    </row>
    <row r="140" spans="1:12" s="28" customFormat="1" ht="15" customHeight="1" x14ac:dyDescent="0.25">
      <c r="A140" s="31" t="str">
        <f>VLOOKUP(B140,Tabelle3!A:B,2,0)</f>
        <v>Uscite correnti</v>
      </c>
      <c r="B140" s="31" t="str">
        <f>VLOOKUP(C140,Tabelle2!A:B,2,0)</f>
        <v>Acquisti</v>
      </c>
      <c r="C140" s="32" t="s">
        <v>165</v>
      </c>
      <c r="D140" s="33">
        <v>2023</v>
      </c>
      <c r="E140" s="34">
        <v>464</v>
      </c>
      <c r="F140" s="35">
        <v>45161</v>
      </c>
      <c r="G140" s="36" t="s">
        <v>33</v>
      </c>
      <c r="H140" s="37">
        <v>3363.82</v>
      </c>
      <c r="I140" s="37">
        <v>336.38</v>
      </c>
      <c r="J140" s="38">
        <f t="shared" si="4"/>
        <v>3700.2000000000003</v>
      </c>
    </row>
    <row r="141" spans="1:12" s="28" customFormat="1" ht="15" customHeight="1" x14ac:dyDescent="0.25">
      <c r="A141" s="31" t="str">
        <f>VLOOKUP(B141,Tabelle3!A:B,2,0)</f>
        <v>Uscite correnti</v>
      </c>
      <c r="B141" s="31" t="str">
        <f>VLOOKUP(C141,Tabelle2!A:B,2,0)</f>
        <v>Acquisti</v>
      </c>
      <c r="C141" s="32" t="s">
        <v>17</v>
      </c>
      <c r="D141" s="33">
        <v>2023</v>
      </c>
      <c r="E141" s="34">
        <v>465</v>
      </c>
      <c r="F141" s="35">
        <v>45161</v>
      </c>
      <c r="G141" s="36" t="s">
        <v>194</v>
      </c>
      <c r="H141" s="37">
        <v>910.8</v>
      </c>
      <c r="I141" s="37">
        <v>91.08</v>
      </c>
      <c r="J141" s="38">
        <f t="shared" si="4"/>
        <v>1001.88</v>
      </c>
    </row>
    <row r="142" spans="1:12" s="28" customFormat="1" ht="15" customHeight="1" x14ac:dyDescent="0.25">
      <c r="A142" s="31" t="str">
        <f>VLOOKUP(B142,Tabelle3!A:B,2,0)</f>
        <v>Uscite correnti</v>
      </c>
      <c r="B142" s="31" t="str">
        <f>VLOOKUP(C142,Tabelle2!A:B,2,0)</f>
        <v>Acquisti</v>
      </c>
      <c r="C142" s="32" t="s">
        <v>12</v>
      </c>
      <c r="D142" s="33">
        <v>2023</v>
      </c>
      <c r="E142" s="34">
        <v>463</v>
      </c>
      <c r="F142" s="35">
        <v>45161</v>
      </c>
      <c r="G142" s="36" t="s">
        <v>182</v>
      </c>
      <c r="H142" s="37">
        <v>935.64</v>
      </c>
      <c r="I142" s="37">
        <v>205.84</v>
      </c>
      <c r="J142" s="38">
        <f t="shared" si="4"/>
        <v>1141.48</v>
      </c>
    </row>
    <row r="143" spans="1:12" s="28" customFormat="1" ht="15" customHeight="1" x14ac:dyDescent="0.25">
      <c r="A143" s="31" t="str">
        <f>VLOOKUP(B143,Tabelle3!A:B,2,0)</f>
        <v>Uscite correnti</v>
      </c>
      <c r="B143" s="31" t="str">
        <f>VLOOKUP(C143,Tabelle2!A:B,2,0)</f>
        <v>Acquisti</v>
      </c>
      <c r="C143" s="32" t="s">
        <v>12</v>
      </c>
      <c r="D143" s="33">
        <v>2023</v>
      </c>
      <c r="E143" s="34">
        <v>463</v>
      </c>
      <c r="F143" s="35">
        <v>45161</v>
      </c>
      <c r="G143" s="36" t="s">
        <v>182</v>
      </c>
      <c r="H143" s="37">
        <v>558.58000000000004</v>
      </c>
      <c r="I143" s="37">
        <v>122.89</v>
      </c>
      <c r="J143" s="38">
        <f t="shared" si="4"/>
        <v>681.47</v>
      </c>
    </row>
    <row r="144" spans="1:12" s="28" customFormat="1" ht="15" customHeight="1" x14ac:dyDescent="0.25">
      <c r="A144" s="31" t="str">
        <f>VLOOKUP(B144,Tabelle3!A:B,2,0)</f>
        <v>Uscite correnti</v>
      </c>
      <c r="B144" s="31" t="str">
        <f>VLOOKUP(C144,Tabelle2!A:B,2,0)</f>
        <v>Acquisti</v>
      </c>
      <c r="C144" s="32" t="s">
        <v>11</v>
      </c>
      <c r="D144" s="33">
        <v>2023</v>
      </c>
      <c r="E144" s="34">
        <v>468</v>
      </c>
      <c r="F144" s="35">
        <v>45161</v>
      </c>
      <c r="G144" s="36" t="s">
        <v>179</v>
      </c>
      <c r="H144" s="37">
        <v>41</v>
      </c>
      <c r="I144" s="37">
        <v>9.02</v>
      </c>
      <c r="J144" s="38">
        <f t="shared" si="4"/>
        <v>50.019999999999996</v>
      </c>
    </row>
    <row r="145" spans="1:10" s="28" customFormat="1" ht="15" customHeight="1" x14ac:dyDescent="0.25">
      <c r="A145" s="31" t="str">
        <f>VLOOKUP(B145,Tabelle3!A:B,2,0)</f>
        <v>Uscite correnti</v>
      </c>
      <c r="B145" s="31" t="str">
        <f>VLOOKUP(C145,Tabelle2!A:B,2,0)</f>
        <v>Manutenzioni</v>
      </c>
      <c r="C145" s="32" t="s">
        <v>26</v>
      </c>
      <c r="D145" s="33">
        <v>2023</v>
      </c>
      <c r="E145" s="34">
        <v>469</v>
      </c>
      <c r="F145" s="35">
        <v>45161</v>
      </c>
      <c r="G145" s="36" t="s">
        <v>227</v>
      </c>
      <c r="H145" s="37">
        <v>579.80999999999995</v>
      </c>
      <c r="I145" s="37">
        <v>127.56</v>
      </c>
      <c r="J145" s="38">
        <f t="shared" si="4"/>
        <v>707.36999999999989</v>
      </c>
    </row>
    <row r="146" spans="1:10" s="28" customFormat="1" ht="15" customHeight="1" x14ac:dyDescent="0.25">
      <c r="A146" s="31" t="str">
        <f>VLOOKUP(B146,Tabelle3!A:B,2,0)</f>
        <v>Uscite correnti</v>
      </c>
      <c r="B146" s="31" t="str">
        <f>VLOOKUP(C146,Tabelle2!A:B,2,0)</f>
        <v>Oneri diversi di gestione</v>
      </c>
      <c r="C146" s="32" t="s">
        <v>83</v>
      </c>
      <c r="D146" s="33">
        <v>2023</v>
      </c>
      <c r="E146" s="34">
        <v>472</v>
      </c>
      <c r="F146" s="35">
        <v>45168</v>
      </c>
      <c r="G146" s="36" t="s">
        <v>230</v>
      </c>
      <c r="H146" s="37">
        <v>67</v>
      </c>
      <c r="I146" s="37"/>
      <c r="J146" s="38">
        <f t="shared" si="4"/>
        <v>67</v>
      </c>
    </row>
    <row r="147" spans="1:10" s="28" customFormat="1" ht="15" customHeight="1" x14ac:dyDescent="0.25">
      <c r="A147" s="31" t="str">
        <f>VLOOKUP(B147,Tabelle3!A:B,2,0)</f>
        <v>Uscite correnti</v>
      </c>
      <c r="B147" s="31" t="str">
        <f>VLOOKUP(C147,Tabelle2!A:B,2,0)</f>
        <v>Oneri diversi di gestione</v>
      </c>
      <c r="C147" s="32" t="s">
        <v>68</v>
      </c>
      <c r="D147" s="33">
        <v>2023</v>
      </c>
      <c r="E147" s="34">
        <v>472</v>
      </c>
      <c r="F147" s="35">
        <v>45168</v>
      </c>
      <c r="G147" s="36" t="s">
        <v>230</v>
      </c>
      <c r="H147" s="37">
        <v>32</v>
      </c>
      <c r="I147" s="37"/>
      <c r="J147" s="38">
        <f t="shared" si="4"/>
        <v>32</v>
      </c>
    </row>
    <row r="148" spans="1:10" s="28" customFormat="1" ht="15" customHeight="1" x14ac:dyDescent="0.25">
      <c r="A148" s="31" t="str">
        <f>VLOOKUP(B148,Tabelle3!A:B,2,0)</f>
        <v>Conto capitale</v>
      </c>
      <c r="B148" s="31" t="str">
        <f>VLOOKUP(C148,Tabelle2!A:B,2,0)</f>
        <v>Debiti diversi</v>
      </c>
      <c r="C148" s="32" t="s">
        <v>63</v>
      </c>
      <c r="D148" s="33">
        <v>2023</v>
      </c>
      <c r="E148" s="34">
        <v>473</v>
      </c>
      <c r="F148" s="35">
        <v>45187</v>
      </c>
      <c r="G148" s="36" t="s">
        <v>55</v>
      </c>
      <c r="H148" s="37">
        <v>1156</v>
      </c>
      <c r="I148" s="37"/>
      <c r="J148" s="38">
        <f t="shared" si="4"/>
        <v>1156</v>
      </c>
    </row>
    <row r="149" spans="1:10" s="28" customFormat="1" ht="15" customHeight="1" x14ac:dyDescent="0.25">
      <c r="A149" s="31" t="str">
        <f>VLOOKUP(B149,Tabelle3!A:B,2,0)</f>
        <v>Conto capitale</v>
      </c>
      <c r="B149" s="31" t="str">
        <f>VLOOKUP(C149,Tabelle2!A:B,2,0)</f>
        <v>Mobili e macchine d'ufficio</v>
      </c>
      <c r="C149" s="32" t="s">
        <v>91</v>
      </c>
      <c r="D149" s="33">
        <v>2023</v>
      </c>
      <c r="E149" s="34">
        <v>502</v>
      </c>
      <c r="F149" s="35">
        <v>45189</v>
      </c>
      <c r="G149" s="36" t="s">
        <v>192</v>
      </c>
      <c r="H149" s="37">
        <v>2850</v>
      </c>
      <c r="I149" s="37">
        <v>627</v>
      </c>
      <c r="J149" s="38">
        <f t="shared" si="4"/>
        <v>3477</v>
      </c>
    </row>
    <row r="150" spans="1:10" s="28" customFormat="1" ht="15" customHeight="1" x14ac:dyDescent="0.25">
      <c r="A150" s="31" t="str">
        <f>VLOOKUP(B150,Tabelle3!A:B,2,0)</f>
        <v>Uscite correnti</v>
      </c>
      <c r="B150" s="31" t="str">
        <f>VLOOKUP(C150,Tabelle2!A:B,2,0)</f>
        <v>Oneri diversi di gestione</v>
      </c>
      <c r="C150" s="32" t="s">
        <v>68</v>
      </c>
      <c r="D150" s="33">
        <v>2023</v>
      </c>
      <c r="E150" s="34">
        <v>508</v>
      </c>
      <c r="F150" s="35">
        <v>45189</v>
      </c>
      <c r="G150" s="36" t="s">
        <v>172</v>
      </c>
      <c r="H150" s="37">
        <v>322</v>
      </c>
      <c r="I150" s="37">
        <v>0</v>
      </c>
      <c r="J150" s="38">
        <f t="shared" si="4"/>
        <v>322</v>
      </c>
    </row>
    <row r="151" spans="1:10" s="28" customFormat="1" ht="15" customHeight="1" x14ac:dyDescent="0.25">
      <c r="A151" s="31" t="str">
        <f>VLOOKUP(B151,Tabelle3!A:B,2,0)</f>
        <v>Uscite correnti</v>
      </c>
      <c r="B151" s="31" t="str">
        <f>VLOOKUP(C151,Tabelle2!A:B,2,0)</f>
        <v>Manutenzioni</v>
      </c>
      <c r="C151" s="32" t="s">
        <v>26</v>
      </c>
      <c r="D151" s="33">
        <v>2023</v>
      </c>
      <c r="E151" s="34">
        <v>503</v>
      </c>
      <c r="F151" s="35">
        <v>45189</v>
      </c>
      <c r="G151" s="36" t="s">
        <v>192</v>
      </c>
      <c r="H151" s="37">
        <v>990</v>
      </c>
      <c r="I151" s="37">
        <v>217.8</v>
      </c>
      <c r="J151" s="38">
        <f t="shared" si="4"/>
        <v>1207.8</v>
      </c>
    </row>
    <row r="152" spans="1:10" s="28" customFormat="1" ht="15" customHeight="1" x14ac:dyDescent="0.25">
      <c r="A152" s="31" t="str">
        <f>VLOOKUP(B152,Tabelle3!A:B,2,0)</f>
        <v>Uscite correnti</v>
      </c>
      <c r="B152" s="31" t="str">
        <f>VLOOKUP(C152,Tabelle2!A:B,2,0)</f>
        <v>Acquisti</v>
      </c>
      <c r="C152" s="32" t="s">
        <v>19</v>
      </c>
      <c r="D152" s="33">
        <v>2023</v>
      </c>
      <c r="E152" s="34">
        <v>478</v>
      </c>
      <c r="F152" s="35">
        <v>45189</v>
      </c>
      <c r="G152" s="36" t="s">
        <v>198</v>
      </c>
      <c r="H152" s="37">
        <v>47.4</v>
      </c>
      <c r="I152" s="37">
        <v>10.43</v>
      </c>
      <c r="J152" s="38">
        <f t="shared" si="4"/>
        <v>57.83</v>
      </c>
    </row>
    <row r="153" spans="1:10" s="28" customFormat="1" ht="15" customHeight="1" x14ac:dyDescent="0.25">
      <c r="A153" s="31" t="str">
        <f>VLOOKUP(B153,Tabelle3!A:B,2,0)</f>
        <v>Uscite correnti</v>
      </c>
      <c r="B153" s="31" t="str">
        <f>VLOOKUP(C153,Tabelle2!A:B,2,0)</f>
        <v>Servizi Diversi</v>
      </c>
      <c r="C153" s="32" t="s">
        <v>81</v>
      </c>
      <c r="D153" s="33">
        <v>2023</v>
      </c>
      <c r="E153" s="34">
        <v>505</v>
      </c>
      <c r="F153" s="35">
        <v>45189</v>
      </c>
      <c r="G153" s="36" t="s">
        <v>233</v>
      </c>
      <c r="H153" s="37">
        <v>6.58</v>
      </c>
      <c r="I153" s="37">
        <v>1.45</v>
      </c>
      <c r="J153" s="38">
        <f t="shared" si="4"/>
        <v>8.0299999999999994</v>
      </c>
    </row>
    <row r="154" spans="1:10" s="16" customFormat="1" ht="15" customHeight="1" x14ac:dyDescent="0.25">
      <c r="A154" s="31" t="str">
        <f>VLOOKUP(B154,Tabelle3!A:B,2,0)</f>
        <v>Uscite correnti</v>
      </c>
      <c r="B154" s="31" t="str">
        <f>VLOOKUP(C154,Tabelle2!A:B,2,0)</f>
        <v>Manutenzioni</v>
      </c>
      <c r="C154" s="32" t="s">
        <v>26</v>
      </c>
      <c r="D154" s="33">
        <v>2023</v>
      </c>
      <c r="E154" s="34">
        <v>499</v>
      </c>
      <c r="F154" s="35">
        <v>45189</v>
      </c>
      <c r="G154" s="36" t="s">
        <v>234</v>
      </c>
      <c r="H154" s="37">
        <v>310</v>
      </c>
      <c r="I154" s="37">
        <v>0</v>
      </c>
      <c r="J154" s="38">
        <f t="shared" si="4"/>
        <v>310</v>
      </c>
    </row>
    <row r="155" spans="1:10" s="16" customFormat="1" ht="15" customHeight="1" x14ac:dyDescent="0.25">
      <c r="A155" s="31" t="str">
        <f>VLOOKUP(B155,Tabelle3!A:B,2,0)</f>
        <v>Uscite correnti</v>
      </c>
      <c r="B155" s="31" t="str">
        <f>VLOOKUP(C155,Tabelle2!A:B,2,0)</f>
        <v>Utenze</v>
      </c>
      <c r="C155" s="32" t="s">
        <v>23</v>
      </c>
      <c r="D155" s="33">
        <v>2023</v>
      </c>
      <c r="E155" s="34">
        <v>474</v>
      </c>
      <c r="F155" s="35">
        <v>45189</v>
      </c>
      <c r="G155" s="36" t="s">
        <v>45</v>
      </c>
      <c r="H155" s="37">
        <v>4472.03</v>
      </c>
      <c r="I155" s="37">
        <v>983.85</v>
      </c>
      <c r="J155" s="38">
        <f t="shared" si="4"/>
        <v>5455.88</v>
      </c>
    </row>
    <row r="156" spans="1:10" s="16" customFormat="1" ht="15" customHeight="1" x14ac:dyDescent="0.25">
      <c r="A156" s="31" t="str">
        <f>VLOOKUP(B156,Tabelle3!A:B,2,0)</f>
        <v>Conto capitale</v>
      </c>
      <c r="B156" s="31" t="str">
        <f>VLOOKUP(C156,Tabelle2!A:B,2,0)</f>
        <v>Immob. materiali in corso e acconti</v>
      </c>
      <c r="C156" s="32" t="s">
        <v>144</v>
      </c>
      <c r="D156" s="33">
        <v>2023</v>
      </c>
      <c r="E156" s="34">
        <v>477</v>
      </c>
      <c r="F156" s="35">
        <v>45189</v>
      </c>
      <c r="G156" s="36" t="s">
        <v>235</v>
      </c>
      <c r="H156" s="37">
        <v>6240</v>
      </c>
      <c r="I156" s="37">
        <v>1372.8</v>
      </c>
      <c r="J156" s="38">
        <f t="shared" si="4"/>
        <v>7612.8</v>
      </c>
    </row>
    <row r="157" spans="1:10" s="16" customFormat="1" ht="15" customHeight="1" x14ac:dyDescent="0.25">
      <c r="A157" s="31" t="str">
        <f>VLOOKUP(B157,Tabelle3!A:B,2,0)</f>
        <v>Uscite correnti</v>
      </c>
      <c r="B157" s="31" t="str">
        <f>VLOOKUP(C157,Tabelle2!A:B,2,0)</f>
        <v>Acquisti</v>
      </c>
      <c r="C157" s="32" t="s">
        <v>17</v>
      </c>
      <c r="D157" s="33">
        <v>2023</v>
      </c>
      <c r="E157" s="34">
        <v>488</v>
      </c>
      <c r="F157" s="35">
        <v>45189</v>
      </c>
      <c r="G157" s="36" t="s">
        <v>138</v>
      </c>
      <c r="H157" s="37">
        <v>1461.89</v>
      </c>
      <c r="I157" s="37">
        <v>119.38</v>
      </c>
      <c r="J157" s="38">
        <f t="shared" si="4"/>
        <v>1581.27</v>
      </c>
    </row>
    <row r="158" spans="1:10" s="16" customFormat="1" ht="15" customHeight="1" x14ac:dyDescent="0.25">
      <c r="A158" s="31" t="str">
        <f>VLOOKUP(B158,Tabelle3!A:B,2,0)</f>
        <v>Uscite correnti</v>
      </c>
      <c r="B158" s="31" t="str">
        <f>VLOOKUP(C158,Tabelle2!A:B,2,0)</f>
        <v>Acquisti</v>
      </c>
      <c r="C158" s="32" t="s">
        <v>20</v>
      </c>
      <c r="D158" s="33">
        <v>2023</v>
      </c>
      <c r="E158" s="34">
        <v>487</v>
      </c>
      <c r="F158" s="35">
        <v>45189</v>
      </c>
      <c r="G158" s="36" t="s">
        <v>164</v>
      </c>
      <c r="H158" s="37">
        <v>2442.59</v>
      </c>
      <c r="I158" s="37">
        <v>537.37</v>
      </c>
      <c r="J158" s="38">
        <f t="shared" si="4"/>
        <v>2979.96</v>
      </c>
    </row>
    <row r="159" spans="1:10" s="16" customFormat="1" ht="15" customHeight="1" x14ac:dyDescent="0.25">
      <c r="A159" s="31" t="str">
        <f>VLOOKUP(B159,Tabelle3!A:B,2,0)</f>
        <v>Uscite correnti</v>
      </c>
      <c r="B159" s="31" t="str">
        <f>VLOOKUP(C159,Tabelle2!A:B,2,0)</f>
        <v>Acquisti</v>
      </c>
      <c r="C159" s="32" t="s">
        <v>13</v>
      </c>
      <c r="D159" s="33">
        <v>2023</v>
      </c>
      <c r="E159" s="34">
        <v>476</v>
      </c>
      <c r="F159" s="35">
        <v>45189</v>
      </c>
      <c r="G159" s="36" t="s">
        <v>218</v>
      </c>
      <c r="H159" s="37">
        <v>252</v>
      </c>
      <c r="I159" s="37">
        <v>55.44</v>
      </c>
      <c r="J159" s="38">
        <f t="shared" si="4"/>
        <v>307.44</v>
      </c>
    </row>
    <row r="160" spans="1:10" s="16" customFormat="1" ht="15" customHeight="1" x14ac:dyDescent="0.25">
      <c r="A160" s="31" t="str">
        <f>VLOOKUP(B160,Tabelle3!A:B,2,0)</f>
        <v>Uscite correnti</v>
      </c>
      <c r="B160" s="31" t="str">
        <f>VLOOKUP(C160,Tabelle2!A:B,2,0)</f>
        <v>Acquisti</v>
      </c>
      <c r="C160" s="32" t="s">
        <v>11</v>
      </c>
      <c r="D160" s="33">
        <v>2023</v>
      </c>
      <c r="E160" s="34">
        <v>500</v>
      </c>
      <c r="F160" s="35">
        <v>45189</v>
      </c>
      <c r="G160" s="36" t="s">
        <v>179</v>
      </c>
      <c r="H160" s="37">
        <v>21</v>
      </c>
      <c r="I160" s="37">
        <v>4.62</v>
      </c>
      <c r="J160" s="38">
        <f t="shared" si="4"/>
        <v>25.62</v>
      </c>
    </row>
    <row r="161" spans="1:10" s="16" customFormat="1" ht="15" customHeight="1" x14ac:dyDescent="0.25">
      <c r="A161" s="31" t="str">
        <f>VLOOKUP(B161,Tabelle3!A:B,2,0)</f>
        <v>Uscite correnti</v>
      </c>
      <c r="B161" s="31" t="str">
        <f>VLOOKUP(C161,Tabelle2!A:B,2,0)</f>
        <v>Manutenzioni</v>
      </c>
      <c r="C161" s="32" t="s">
        <v>124</v>
      </c>
      <c r="D161" s="33">
        <v>2023</v>
      </c>
      <c r="E161" s="34">
        <v>504</v>
      </c>
      <c r="F161" s="35">
        <v>45189</v>
      </c>
      <c r="G161" s="36" t="s">
        <v>236</v>
      </c>
      <c r="H161" s="37">
        <v>1400</v>
      </c>
      <c r="I161" s="37">
        <v>308</v>
      </c>
      <c r="J161" s="38">
        <f t="shared" si="4"/>
        <v>1708</v>
      </c>
    </row>
    <row r="162" spans="1:10" s="16" customFormat="1" ht="15" customHeight="1" x14ac:dyDescent="0.25">
      <c r="A162" s="31" t="str">
        <f>VLOOKUP(B162,Tabelle3!A:B,2,0)</f>
        <v>Uscite correnti</v>
      </c>
      <c r="B162" s="31" t="str">
        <f>VLOOKUP(C162,Tabelle2!A:B,2,0)</f>
        <v>Oneri diversi di gestione</v>
      </c>
      <c r="C162" s="32" t="s">
        <v>24</v>
      </c>
      <c r="D162" s="33">
        <v>2023</v>
      </c>
      <c r="E162" s="34">
        <v>475</v>
      </c>
      <c r="F162" s="35">
        <v>45189</v>
      </c>
      <c r="G162" s="36" t="s">
        <v>237</v>
      </c>
      <c r="H162" s="37">
        <v>223.44</v>
      </c>
      <c r="I162" s="37">
        <v>0</v>
      </c>
      <c r="J162" s="38">
        <f t="shared" si="4"/>
        <v>223.44</v>
      </c>
    </row>
    <row r="163" spans="1:10" s="16" customFormat="1" ht="15" customHeight="1" x14ac:dyDescent="0.25">
      <c r="A163" s="31" t="str">
        <f>VLOOKUP(B163,Tabelle3!A:B,2,0)</f>
        <v>Uscite correnti</v>
      </c>
      <c r="B163" s="31" t="str">
        <f>VLOOKUP(C163,Tabelle2!A:B,2,0)</f>
        <v>Acquisti</v>
      </c>
      <c r="C163" s="32" t="s">
        <v>159</v>
      </c>
      <c r="D163" s="33">
        <v>2023</v>
      </c>
      <c r="E163" s="34">
        <v>498</v>
      </c>
      <c r="F163" s="35">
        <v>45189</v>
      </c>
      <c r="G163" s="36" t="s">
        <v>142</v>
      </c>
      <c r="H163" s="37">
        <v>1386.17</v>
      </c>
      <c r="I163" s="37">
        <v>121.41</v>
      </c>
      <c r="J163" s="38">
        <f t="shared" si="4"/>
        <v>1507.5800000000002</v>
      </c>
    </row>
    <row r="164" spans="1:10" s="16" customFormat="1" ht="15" customHeight="1" x14ac:dyDescent="0.25">
      <c r="A164" s="31" t="str">
        <f>VLOOKUP(B164,Tabelle3!A:B,2,0)</f>
        <v>Uscite correnti</v>
      </c>
      <c r="B164" s="31" t="str">
        <f>VLOOKUP(C164,Tabelle2!A:B,2,0)</f>
        <v>Acquisti</v>
      </c>
      <c r="C164" s="32" t="s">
        <v>21</v>
      </c>
      <c r="D164" s="33">
        <v>2023</v>
      </c>
      <c r="E164" s="34">
        <v>497</v>
      </c>
      <c r="F164" s="35">
        <v>45189</v>
      </c>
      <c r="G164" s="36" t="s">
        <v>238</v>
      </c>
      <c r="H164" s="37">
        <v>105.62</v>
      </c>
      <c r="I164" s="37">
        <v>21.58</v>
      </c>
      <c r="J164" s="38">
        <f t="shared" si="4"/>
        <v>127.2</v>
      </c>
    </row>
    <row r="165" spans="1:10" s="16" customFormat="1" ht="15" customHeight="1" x14ac:dyDescent="0.25">
      <c r="A165" s="31" t="str">
        <f>VLOOKUP(B165,Tabelle3!A:B,2,0)</f>
        <v>Uscite correnti</v>
      </c>
      <c r="B165" s="31" t="str">
        <f>VLOOKUP(C165,Tabelle2!A:B,2,0)</f>
        <v>Acquisti</v>
      </c>
      <c r="C165" s="32" t="s">
        <v>17</v>
      </c>
      <c r="D165" s="33">
        <v>2023</v>
      </c>
      <c r="E165" s="34">
        <v>495</v>
      </c>
      <c r="F165" s="35">
        <v>45189</v>
      </c>
      <c r="G165" s="36" t="s">
        <v>140</v>
      </c>
      <c r="H165" s="37">
        <v>419.2</v>
      </c>
      <c r="I165" s="37">
        <v>92.22</v>
      </c>
      <c r="J165" s="38">
        <f t="shared" si="4"/>
        <v>511.41999999999996</v>
      </c>
    </row>
    <row r="166" spans="1:10" s="16" customFormat="1" ht="15" customHeight="1" x14ac:dyDescent="0.25">
      <c r="A166" s="31" t="str">
        <f>VLOOKUP(B166,Tabelle3!A:B,2,0)</f>
        <v>Uscite correnti</v>
      </c>
      <c r="B166" s="31" t="str">
        <f>VLOOKUP(C166,Tabelle2!A:B,2,0)</f>
        <v>Acquisti</v>
      </c>
      <c r="C166" s="32" t="s">
        <v>19</v>
      </c>
      <c r="D166" s="33">
        <v>2023</v>
      </c>
      <c r="E166" s="34">
        <v>489</v>
      </c>
      <c r="F166" s="35">
        <v>45189</v>
      </c>
      <c r="G166" s="36" t="s">
        <v>180</v>
      </c>
      <c r="H166" s="37">
        <v>25.15</v>
      </c>
      <c r="I166" s="37">
        <v>4.82</v>
      </c>
      <c r="J166" s="38">
        <f t="shared" ref="J166:J196" si="5">H166+I166</f>
        <v>29.97</v>
      </c>
    </row>
    <row r="167" spans="1:10" s="16" customFormat="1" ht="15" customHeight="1" x14ac:dyDescent="0.25">
      <c r="A167" s="31" t="str">
        <f>VLOOKUP(B167,Tabelle3!A:B,2,0)</f>
        <v>Uscite correnti</v>
      </c>
      <c r="B167" s="31" t="str">
        <f>VLOOKUP(C167,Tabelle2!A:B,2,0)</f>
        <v>Acquisti</v>
      </c>
      <c r="C167" s="32" t="s">
        <v>158</v>
      </c>
      <c r="D167" s="33">
        <v>2023</v>
      </c>
      <c r="E167" s="34">
        <v>485</v>
      </c>
      <c r="F167" s="35">
        <v>45189</v>
      </c>
      <c r="G167" s="36" t="s">
        <v>35</v>
      </c>
      <c r="H167" s="37">
        <v>537.25</v>
      </c>
      <c r="I167" s="37">
        <v>60.85</v>
      </c>
      <c r="J167" s="38">
        <f t="shared" si="5"/>
        <v>598.1</v>
      </c>
    </row>
    <row r="168" spans="1:10" s="16" customFormat="1" ht="15" customHeight="1" x14ac:dyDescent="0.25">
      <c r="A168" s="31" t="str">
        <f>VLOOKUP(B168,Tabelle3!A:B,2,0)</f>
        <v>Uscite correnti</v>
      </c>
      <c r="B168" s="31" t="str">
        <f>VLOOKUP(C168,Tabelle2!A:B,2,0)</f>
        <v>Acquisti</v>
      </c>
      <c r="C168" s="32" t="s">
        <v>17</v>
      </c>
      <c r="D168" s="33">
        <v>2023</v>
      </c>
      <c r="E168" s="34">
        <v>482</v>
      </c>
      <c r="F168" s="35">
        <v>45189</v>
      </c>
      <c r="G168" s="36" t="s">
        <v>141</v>
      </c>
      <c r="H168" s="37">
        <v>4448.6400000000003</v>
      </c>
      <c r="I168" s="37">
        <v>266.91000000000003</v>
      </c>
      <c r="J168" s="38">
        <f t="shared" si="5"/>
        <v>4715.55</v>
      </c>
    </row>
    <row r="169" spans="1:10" s="16" customFormat="1" ht="15" customHeight="1" x14ac:dyDescent="0.25">
      <c r="A169" s="31" t="str">
        <f>VLOOKUP(B169,Tabelle3!A:B,2,0)</f>
        <v>Uscite correnti</v>
      </c>
      <c r="B169" s="31" t="str">
        <f>VLOOKUP(C169,Tabelle2!A:B,2,0)</f>
        <v>Acquisti</v>
      </c>
      <c r="C169" s="32" t="s">
        <v>17</v>
      </c>
      <c r="D169" s="33">
        <v>2023</v>
      </c>
      <c r="E169" s="34">
        <v>493</v>
      </c>
      <c r="F169" s="35">
        <v>45189</v>
      </c>
      <c r="G169" s="36" t="s">
        <v>194</v>
      </c>
      <c r="H169" s="37">
        <v>745.2</v>
      </c>
      <c r="I169" s="37">
        <v>74.52</v>
      </c>
      <c r="J169" s="38">
        <f t="shared" si="5"/>
        <v>819.72</v>
      </c>
    </row>
    <row r="170" spans="1:10" s="16" customFormat="1" ht="15" customHeight="1" x14ac:dyDescent="0.25">
      <c r="A170" s="31" t="str">
        <f>VLOOKUP(B170,Tabelle3!A:B,2,0)</f>
        <v>Uscite correnti</v>
      </c>
      <c r="B170" s="31" t="str">
        <f>VLOOKUP(C170,Tabelle2!A:B,2,0)</f>
        <v>Acquisti</v>
      </c>
      <c r="C170" s="32" t="s">
        <v>16</v>
      </c>
      <c r="D170" s="33">
        <v>2023</v>
      </c>
      <c r="E170" s="34">
        <v>484</v>
      </c>
      <c r="F170" s="35">
        <v>45189</v>
      </c>
      <c r="G170" s="36" t="s">
        <v>181</v>
      </c>
      <c r="H170" s="37">
        <v>2169.89</v>
      </c>
      <c r="I170" s="37">
        <v>86.8</v>
      </c>
      <c r="J170" s="38">
        <f t="shared" si="5"/>
        <v>2256.69</v>
      </c>
    </row>
    <row r="171" spans="1:10" s="16" customFormat="1" ht="15" customHeight="1" x14ac:dyDescent="0.25">
      <c r="A171" s="31" t="str">
        <f>VLOOKUP(B171,Tabelle3!A:B,2,0)</f>
        <v>Uscite correnti</v>
      </c>
      <c r="B171" s="31" t="str">
        <f>VLOOKUP(C171,Tabelle2!A:B,2,0)</f>
        <v>Acquisti</v>
      </c>
      <c r="C171" s="32" t="s">
        <v>159</v>
      </c>
      <c r="D171" s="33">
        <v>2023</v>
      </c>
      <c r="E171" s="34">
        <v>498</v>
      </c>
      <c r="F171" s="35">
        <v>45189</v>
      </c>
      <c r="G171" s="36" t="s">
        <v>142</v>
      </c>
      <c r="H171" s="37">
        <v>933.24</v>
      </c>
      <c r="I171" s="37">
        <v>91.53</v>
      </c>
      <c r="J171" s="38">
        <f t="shared" si="5"/>
        <v>1024.77</v>
      </c>
    </row>
    <row r="172" spans="1:10" s="16" customFormat="1" ht="15" customHeight="1" x14ac:dyDescent="0.25">
      <c r="A172" s="31" t="str">
        <f>VLOOKUP(B172,Tabelle3!A:B,2,0)</f>
        <v>Uscite correnti</v>
      </c>
      <c r="B172" s="31" t="str">
        <f>VLOOKUP(C172,Tabelle2!A:B,2,0)</f>
        <v>Acquisti</v>
      </c>
      <c r="C172" s="32" t="s">
        <v>16</v>
      </c>
      <c r="D172" s="33">
        <v>2023</v>
      </c>
      <c r="E172" s="34">
        <v>506</v>
      </c>
      <c r="F172" s="35">
        <v>45189</v>
      </c>
      <c r="G172" s="36" t="s">
        <v>123</v>
      </c>
      <c r="H172" s="37">
        <v>773.76</v>
      </c>
      <c r="I172" s="37">
        <v>30.95</v>
      </c>
      <c r="J172" s="38">
        <f t="shared" si="5"/>
        <v>804.71</v>
      </c>
    </row>
    <row r="173" spans="1:10" s="16" customFormat="1" ht="15" customHeight="1" x14ac:dyDescent="0.25">
      <c r="A173" s="31" t="str">
        <f>VLOOKUP(B173,Tabelle3!A:B,2,0)</f>
        <v>Uscite correnti</v>
      </c>
      <c r="B173" s="31" t="str">
        <f>VLOOKUP(C173,Tabelle2!A:B,2,0)</f>
        <v>Acquisti</v>
      </c>
      <c r="C173" s="32" t="s">
        <v>17</v>
      </c>
      <c r="D173" s="33">
        <v>2023</v>
      </c>
      <c r="E173" s="34">
        <v>481</v>
      </c>
      <c r="F173" s="35">
        <v>45189</v>
      </c>
      <c r="G173" s="36" t="s">
        <v>213</v>
      </c>
      <c r="H173" s="37">
        <v>129.08000000000001</v>
      </c>
      <c r="I173" s="37">
        <v>12.91</v>
      </c>
      <c r="J173" s="38">
        <f t="shared" si="5"/>
        <v>141.99</v>
      </c>
    </row>
    <row r="174" spans="1:10" s="16" customFormat="1" ht="15" customHeight="1" x14ac:dyDescent="0.25">
      <c r="A174" s="31" t="str">
        <f>VLOOKUP(B174,Tabelle3!A:B,2,0)</f>
        <v>Uscite correnti</v>
      </c>
      <c r="B174" s="31" t="str">
        <f>VLOOKUP(C174,Tabelle2!A:B,2,0)</f>
        <v>Acquisti</v>
      </c>
      <c r="C174" s="32" t="s">
        <v>17</v>
      </c>
      <c r="D174" s="33">
        <v>2023</v>
      </c>
      <c r="E174" s="34">
        <v>481</v>
      </c>
      <c r="F174" s="35">
        <v>45189</v>
      </c>
      <c r="G174" s="36" t="s">
        <v>213</v>
      </c>
      <c r="H174" s="37">
        <v>215.9</v>
      </c>
      <c r="I174" s="37">
        <v>21.59</v>
      </c>
      <c r="J174" s="38">
        <f t="shared" si="5"/>
        <v>237.49</v>
      </c>
    </row>
    <row r="175" spans="1:10" s="16" customFormat="1" x14ac:dyDescent="0.25">
      <c r="A175" s="31" t="str">
        <f>VLOOKUP(B175,Tabelle3!A:B,2,0)</f>
        <v>Uscite correnti</v>
      </c>
      <c r="B175" s="31" t="str">
        <f>VLOOKUP(C175,Tabelle2!A:B,2,0)</f>
        <v>Utenze</v>
      </c>
      <c r="C175" s="32" t="s">
        <v>31</v>
      </c>
      <c r="D175" s="33">
        <v>2023</v>
      </c>
      <c r="E175" s="34">
        <v>491</v>
      </c>
      <c r="F175" s="35">
        <v>45189</v>
      </c>
      <c r="G175" s="36" t="s">
        <v>193</v>
      </c>
      <c r="H175" s="37">
        <v>333.58</v>
      </c>
      <c r="I175" s="37">
        <v>73.39</v>
      </c>
      <c r="J175" s="38">
        <f t="shared" si="5"/>
        <v>406.96999999999997</v>
      </c>
    </row>
    <row r="176" spans="1:10" s="16" customFormat="1" x14ac:dyDescent="0.25">
      <c r="A176" s="31" t="str">
        <f>VLOOKUP(B176,Tabelle3!A:B,2,0)</f>
        <v>Uscite correnti</v>
      </c>
      <c r="B176" s="31" t="str">
        <f>VLOOKUP(C176,Tabelle2!A:B,2,0)</f>
        <v>Manutenzioni</v>
      </c>
      <c r="C176" s="32" t="s">
        <v>26</v>
      </c>
      <c r="D176" s="33">
        <v>2023</v>
      </c>
      <c r="E176" s="34">
        <v>494</v>
      </c>
      <c r="F176" s="35">
        <v>45189</v>
      </c>
      <c r="G176" s="36" t="s">
        <v>240</v>
      </c>
      <c r="H176" s="37">
        <v>389.6</v>
      </c>
      <c r="I176" s="37">
        <v>85.71</v>
      </c>
      <c r="J176" s="38">
        <f t="shared" si="5"/>
        <v>475.31</v>
      </c>
    </row>
    <row r="177" spans="1:10" s="16" customFormat="1" x14ac:dyDescent="0.25">
      <c r="A177" s="31" t="str">
        <f>VLOOKUP(B177,Tabelle3!A:B,2,0)</f>
        <v>Uscite correnti</v>
      </c>
      <c r="B177" s="31" t="str">
        <f>VLOOKUP(C177,Tabelle2!A:B,2,0)</f>
        <v>Acquisti</v>
      </c>
      <c r="C177" s="32" t="s">
        <v>13</v>
      </c>
      <c r="D177" s="33">
        <v>2023</v>
      </c>
      <c r="E177" s="34">
        <v>479</v>
      </c>
      <c r="F177" s="35">
        <v>45189</v>
      </c>
      <c r="G177" s="36" t="s">
        <v>198</v>
      </c>
      <c r="H177" s="37">
        <v>222.35</v>
      </c>
      <c r="I177" s="37">
        <v>48.92</v>
      </c>
      <c r="J177" s="38">
        <f t="shared" si="5"/>
        <v>271.27</v>
      </c>
    </row>
    <row r="178" spans="1:10" s="16" customFormat="1" x14ac:dyDescent="0.25">
      <c r="A178" s="31" t="str">
        <f>VLOOKUP(B178,Tabelle3!A:B,2,0)</f>
        <v>Uscite correnti</v>
      </c>
      <c r="B178" s="31" t="str">
        <f>VLOOKUP(C178,Tabelle2!A:B,2,0)</f>
        <v>Acquisti</v>
      </c>
      <c r="C178" s="32" t="s">
        <v>21</v>
      </c>
      <c r="D178" s="33">
        <v>2023</v>
      </c>
      <c r="E178" s="34">
        <v>496</v>
      </c>
      <c r="F178" s="35">
        <v>45189</v>
      </c>
      <c r="G178" s="36" t="s">
        <v>137</v>
      </c>
      <c r="H178" s="37">
        <v>736.16</v>
      </c>
      <c r="I178" s="37">
        <v>29.45</v>
      </c>
      <c r="J178" s="38">
        <f t="shared" si="5"/>
        <v>765.61</v>
      </c>
    </row>
    <row r="179" spans="1:10" s="16" customFormat="1" x14ac:dyDescent="0.25">
      <c r="A179" s="31" t="str">
        <f>VLOOKUP(B179,Tabelle3!A:B,2,0)</f>
        <v>Uscite correnti</v>
      </c>
      <c r="B179" s="31" t="str">
        <f>VLOOKUP(C179,Tabelle2!A:B,2,0)</f>
        <v>Acquisti</v>
      </c>
      <c r="C179" s="32" t="s">
        <v>165</v>
      </c>
      <c r="D179" s="33">
        <v>2023</v>
      </c>
      <c r="E179" s="34">
        <v>490</v>
      </c>
      <c r="F179" s="35">
        <v>45189</v>
      </c>
      <c r="G179" s="36" t="s">
        <v>33</v>
      </c>
      <c r="H179" s="37">
        <v>1850.7</v>
      </c>
      <c r="I179" s="37">
        <v>185.07</v>
      </c>
      <c r="J179" s="38">
        <f t="shared" si="5"/>
        <v>2035.77</v>
      </c>
    </row>
    <row r="180" spans="1:10" s="16" customFormat="1" x14ac:dyDescent="0.25">
      <c r="A180" s="31" t="str">
        <f>VLOOKUP(B180,Tabelle3!A:B,2,0)</f>
        <v>Uscite correnti</v>
      </c>
      <c r="B180" s="31" t="str">
        <f>VLOOKUP(C180,Tabelle2!A:B,2,0)</f>
        <v>Servizi Diversi</v>
      </c>
      <c r="C180" s="32" t="s">
        <v>93</v>
      </c>
      <c r="D180" s="33">
        <v>2023</v>
      </c>
      <c r="E180" s="34">
        <v>483</v>
      </c>
      <c r="F180" s="35">
        <v>45189</v>
      </c>
      <c r="G180" s="36" t="s">
        <v>201</v>
      </c>
      <c r="H180" s="37">
        <v>3682.88</v>
      </c>
      <c r="I180" s="37">
        <v>0</v>
      </c>
      <c r="J180" s="38">
        <f t="shared" si="5"/>
        <v>3682.88</v>
      </c>
    </row>
    <row r="181" spans="1:10" s="16" customFormat="1" x14ac:dyDescent="0.25">
      <c r="A181" s="31" t="str">
        <f>VLOOKUP(B181,Tabelle3!A:B,2,0)</f>
        <v>Uscite correnti</v>
      </c>
      <c r="B181" s="31" t="str">
        <f>VLOOKUP(C181,Tabelle2!A:B,2,0)</f>
        <v>Acquisti</v>
      </c>
      <c r="C181" s="32" t="s">
        <v>20</v>
      </c>
      <c r="D181" s="33">
        <v>2023</v>
      </c>
      <c r="E181" s="34">
        <v>492</v>
      </c>
      <c r="F181" s="35">
        <v>45189</v>
      </c>
      <c r="G181" s="36" t="s">
        <v>34</v>
      </c>
      <c r="H181" s="37">
        <v>122.83</v>
      </c>
      <c r="I181" s="37">
        <v>27.02</v>
      </c>
      <c r="J181" s="38">
        <f t="shared" si="5"/>
        <v>149.85</v>
      </c>
    </row>
    <row r="182" spans="1:10" s="16" customFormat="1" x14ac:dyDescent="0.25">
      <c r="A182" s="31" t="str">
        <f>VLOOKUP(B182,Tabelle3!A:B,2,0)</f>
        <v>Uscite correnti</v>
      </c>
      <c r="B182" s="31" t="str">
        <f>VLOOKUP(C182,Tabelle2!A:B,2,0)</f>
        <v>Utenze</v>
      </c>
      <c r="C182" s="32" t="s">
        <v>106</v>
      </c>
      <c r="D182" s="33">
        <v>2023</v>
      </c>
      <c r="E182" s="34">
        <v>501</v>
      </c>
      <c r="F182" s="35">
        <v>45189</v>
      </c>
      <c r="G182" s="36" t="s">
        <v>48</v>
      </c>
      <c r="H182" s="37">
        <v>26.62</v>
      </c>
      <c r="I182" s="37">
        <v>5.86</v>
      </c>
      <c r="J182" s="38">
        <f t="shared" si="5"/>
        <v>32.480000000000004</v>
      </c>
    </row>
    <row r="183" spans="1:10" s="16" customFormat="1" x14ac:dyDescent="0.25">
      <c r="A183" s="31" t="str">
        <f>VLOOKUP(B183,Tabelle3!A:B,2,0)</f>
        <v>Uscite correnti</v>
      </c>
      <c r="B183" s="31" t="str">
        <f>VLOOKUP(C183,Tabelle2!A:B,2,0)</f>
        <v>Oneri diversi di gestione</v>
      </c>
      <c r="C183" s="32" t="s">
        <v>68</v>
      </c>
      <c r="D183" s="33">
        <v>2023</v>
      </c>
      <c r="E183" s="34">
        <v>507</v>
      </c>
      <c r="F183" s="35">
        <v>45189</v>
      </c>
      <c r="G183" s="36" t="s">
        <v>200</v>
      </c>
      <c r="H183" s="37">
        <v>2047</v>
      </c>
      <c r="I183" s="37">
        <v>0</v>
      </c>
      <c r="J183" s="38">
        <f t="shared" si="5"/>
        <v>2047</v>
      </c>
    </row>
    <row r="184" spans="1:10" s="16" customFormat="1" x14ac:dyDescent="0.25">
      <c r="A184" s="31" t="str">
        <f>VLOOKUP(B184,Tabelle3!A:B,2,0)</f>
        <v>Conto capitale</v>
      </c>
      <c r="B184" s="31" t="str">
        <f>VLOOKUP(C184,Tabelle2!A:B,2,0)</f>
        <v>Immob. materiali in corso e acconti</v>
      </c>
      <c r="C184" s="32" t="s">
        <v>144</v>
      </c>
      <c r="D184" s="33">
        <v>2023</v>
      </c>
      <c r="E184" s="34">
        <v>480</v>
      </c>
      <c r="F184" s="35">
        <v>45189</v>
      </c>
      <c r="G184" s="36" t="s">
        <v>241</v>
      </c>
      <c r="H184" s="37">
        <v>776.89</v>
      </c>
      <c r="I184" s="37">
        <v>77.69</v>
      </c>
      <c r="J184" s="38">
        <f t="shared" si="5"/>
        <v>854.57999999999993</v>
      </c>
    </row>
    <row r="185" spans="1:10" x14ac:dyDescent="0.25">
      <c r="A185" s="31" t="str">
        <f>VLOOKUP(B185,Tabelle3!A:B,2,0)</f>
        <v>Conto capitale</v>
      </c>
      <c r="B185" s="31" t="str">
        <f>VLOOKUP(C185,Tabelle2!A:B,2,0)</f>
        <v>Immob. materiali in corso e acconti</v>
      </c>
      <c r="C185" s="32" t="s">
        <v>144</v>
      </c>
      <c r="D185" s="33">
        <v>2023</v>
      </c>
      <c r="E185" s="34">
        <v>480</v>
      </c>
      <c r="F185" s="35">
        <v>45189</v>
      </c>
      <c r="G185" s="36" t="s">
        <v>241</v>
      </c>
      <c r="H185" s="37">
        <v>20340.2</v>
      </c>
      <c r="I185" s="37">
        <v>2034.02</v>
      </c>
      <c r="J185" s="38">
        <f t="shared" si="5"/>
        <v>22374.22</v>
      </c>
    </row>
    <row r="186" spans="1:10" x14ac:dyDescent="0.25">
      <c r="A186" s="31" t="str">
        <f>VLOOKUP(B186,Tabelle3!A:B,2,0)</f>
        <v>Conto capitale</v>
      </c>
      <c r="B186" s="31" t="str">
        <f>VLOOKUP(C186,Tabelle2!A:B,2,0)</f>
        <v>Debiti diversi</v>
      </c>
      <c r="C186" s="32" t="s">
        <v>243</v>
      </c>
      <c r="D186" s="33">
        <v>2023</v>
      </c>
      <c r="E186" s="34">
        <v>486</v>
      </c>
      <c r="F186" s="35">
        <v>45189</v>
      </c>
      <c r="G186" s="36" t="s">
        <v>242</v>
      </c>
      <c r="H186" s="37">
        <v>26638.86</v>
      </c>
      <c r="I186" s="37">
        <v>2663.89</v>
      </c>
      <c r="J186" s="38">
        <f t="shared" si="5"/>
        <v>29302.75</v>
      </c>
    </row>
    <row r="187" spans="1:10" x14ac:dyDescent="0.25">
      <c r="A187" s="31" t="str">
        <f>VLOOKUP(B187,Tabelle3!A:B,2,0)</f>
        <v>Uscite correnti</v>
      </c>
      <c r="B187" s="31" t="str">
        <f>VLOOKUP(C187,Tabelle2!A:B,2,0)</f>
        <v>Salari e stipendi</v>
      </c>
      <c r="C187" s="33" t="s">
        <v>64</v>
      </c>
      <c r="D187" s="33">
        <v>2023</v>
      </c>
      <c r="E187" s="34">
        <v>516</v>
      </c>
      <c r="F187" s="35">
        <v>45191</v>
      </c>
      <c r="G187" s="36" t="s">
        <v>56</v>
      </c>
      <c r="H187" s="37">
        <v>194412.13</v>
      </c>
      <c r="I187" s="37"/>
      <c r="J187" s="38">
        <f t="shared" si="5"/>
        <v>194412.13</v>
      </c>
    </row>
    <row r="188" spans="1:10" x14ac:dyDescent="0.25">
      <c r="A188" s="31" t="str">
        <f>VLOOKUP(B188,Tabelle3!A:B,2,0)</f>
        <v>Uscite correnti</v>
      </c>
      <c r="B188" s="31" t="str">
        <f>VLOOKUP(C188,Tabelle2!A:B,2,0)</f>
        <v>Salari e stipendi</v>
      </c>
      <c r="C188" s="33" t="s">
        <v>64</v>
      </c>
      <c r="D188" s="33">
        <v>2023</v>
      </c>
      <c r="E188" s="34">
        <v>516</v>
      </c>
      <c r="F188" s="35">
        <v>45191</v>
      </c>
      <c r="G188" s="36" t="s">
        <v>56</v>
      </c>
      <c r="H188" s="37">
        <v>1037.9000000000001</v>
      </c>
      <c r="I188" s="37"/>
      <c r="J188" s="38">
        <f t="shared" si="5"/>
        <v>1037.9000000000001</v>
      </c>
    </row>
    <row r="189" spans="1:10" ht="15" customHeight="1" x14ac:dyDescent="0.25">
      <c r="A189" s="31" t="str">
        <f>VLOOKUP(B189,Tabelle3!A:B,2,0)</f>
        <v>Conto capitale</v>
      </c>
      <c r="B189" s="31" t="str">
        <f>VLOOKUP(C189,Tabelle2!A:B,2,0)</f>
        <v>Debiti diversi</v>
      </c>
      <c r="C189" s="33" t="s">
        <v>152</v>
      </c>
      <c r="D189" s="33">
        <v>2023</v>
      </c>
      <c r="E189" s="34">
        <v>512</v>
      </c>
      <c r="F189" s="35">
        <v>45191</v>
      </c>
      <c r="G189" s="36" t="s">
        <v>171</v>
      </c>
      <c r="H189" s="37">
        <v>8.9600000000000009</v>
      </c>
      <c r="I189" s="37"/>
      <c r="J189" s="38">
        <f t="shared" si="5"/>
        <v>8.9600000000000009</v>
      </c>
    </row>
    <row r="190" spans="1:10" x14ac:dyDescent="0.25">
      <c r="A190" s="31" t="str">
        <f>VLOOKUP(B190,Tabelle3!A:B,2,0)</f>
        <v>Conto capitale</v>
      </c>
      <c r="B190" s="31" t="str">
        <f>VLOOKUP(C190,Tabelle2!A:B,2,0)</f>
        <v>Debiti diversi</v>
      </c>
      <c r="C190" s="33" t="s">
        <v>152</v>
      </c>
      <c r="D190" s="33">
        <v>2023</v>
      </c>
      <c r="E190" s="34">
        <v>510</v>
      </c>
      <c r="F190" s="35">
        <v>45191</v>
      </c>
      <c r="G190" s="36" t="s">
        <v>57</v>
      </c>
      <c r="H190" s="37">
        <v>81.48</v>
      </c>
      <c r="I190" s="37"/>
      <c r="J190" s="38">
        <f t="shared" si="5"/>
        <v>81.48</v>
      </c>
    </row>
    <row r="191" spans="1:10" x14ac:dyDescent="0.25">
      <c r="A191" s="31" t="str">
        <f>VLOOKUP(B191,Tabelle3!A:B,2,0)</f>
        <v>Conto capitale</v>
      </c>
      <c r="B191" s="31" t="str">
        <f>VLOOKUP(C191,Tabelle2!A:B,2,0)</f>
        <v>Debiti diversi</v>
      </c>
      <c r="C191" s="33" t="s">
        <v>152</v>
      </c>
      <c r="D191" s="33">
        <v>2023</v>
      </c>
      <c r="E191" s="34">
        <v>513</v>
      </c>
      <c r="F191" s="35">
        <v>45191</v>
      </c>
      <c r="G191" s="36" t="s">
        <v>156</v>
      </c>
      <c r="H191" s="37">
        <v>251.63</v>
      </c>
      <c r="I191" s="37"/>
      <c r="J191" s="38">
        <f t="shared" si="5"/>
        <v>251.63</v>
      </c>
    </row>
    <row r="192" spans="1:10" x14ac:dyDescent="0.25">
      <c r="A192" s="31" t="str">
        <f>VLOOKUP(B192,Tabelle3!A:B,2,0)</f>
        <v>Conto capitale</v>
      </c>
      <c r="B192" s="31" t="str">
        <f>VLOOKUP(C192,Tabelle2!A:B,2,0)</f>
        <v>Debiti diversi</v>
      </c>
      <c r="C192" s="33" t="s">
        <v>152</v>
      </c>
      <c r="D192" s="33">
        <v>2023</v>
      </c>
      <c r="E192" s="34">
        <v>514</v>
      </c>
      <c r="F192" s="35">
        <v>45191</v>
      </c>
      <c r="G192" s="36" t="s">
        <v>58</v>
      </c>
      <c r="H192" s="37">
        <v>44.68</v>
      </c>
      <c r="I192" s="37"/>
      <c r="J192" s="38">
        <f t="shared" si="5"/>
        <v>44.68</v>
      </c>
    </row>
    <row r="193" spans="1:10" x14ac:dyDescent="0.25">
      <c r="A193" s="31" t="str">
        <f>VLOOKUP(B193,Tabelle3!A:B,2,0)</f>
        <v>Conto capitale</v>
      </c>
      <c r="B193" s="31" t="str">
        <f>VLOOKUP(C193,Tabelle2!A:B,2,0)</f>
        <v>Debiti diversi</v>
      </c>
      <c r="C193" s="33" t="s">
        <v>152</v>
      </c>
      <c r="D193" s="33">
        <v>2023</v>
      </c>
      <c r="E193" s="34">
        <v>509</v>
      </c>
      <c r="F193" s="35">
        <v>45191</v>
      </c>
      <c r="G193" s="36" t="s">
        <v>104</v>
      </c>
      <c r="H193" s="37">
        <v>77.099999999999994</v>
      </c>
      <c r="I193" s="37"/>
      <c r="J193" s="38">
        <f t="shared" si="5"/>
        <v>77.099999999999994</v>
      </c>
    </row>
    <row r="194" spans="1:10" x14ac:dyDescent="0.25">
      <c r="A194" s="31" t="str">
        <f>VLOOKUP(B194,Tabelle3!A:B,2,0)</f>
        <v>Uscite correnti</v>
      </c>
      <c r="B194" s="31" t="str">
        <f>VLOOKUP(C194,Tabelle2!A:B,2,0)</f>
        <v>Oneri diversi di gestione</v>
      </c>
      <c r="C194" s="33" t="s">
        <v>149</v>
      </c>
      <c r="D194" s="33">
        <v>2023</v>
      </c>
      <c r="E194" s="34">
        <v>511</v>
      </c>
      <c r="F194" s="35">
        <v>45191</v>
      </c>
      <c r="G194" s="36" t="s">
        <v>55</v>
      </c>
      <c r="H194" s="37">
        <v>148888.46</v>
      </c>
      <c r="I194" s="37"/>
      <c r="J194" s="38">
        <f t="shared" si="5"/>
        <v>148888.46</v>
      </c>
    </row>
    <row r="195" spans="1:10" x14ac:dyDescent="0.25">
      <c r="A195" s="31" t="str">
        <f>VLOOKUP(B195,Tabelle3!A:B,2,0)</f>
        <v>Uscite correnti</v>
      </c>
      <c r="B195" s="31" t="str">
        <f>VLOOKUP(C195,Tabelle2!A:B,2,0)</f>
        <v>Altri costi personale</v>
      </c>
      <c r="C195" s="33" t="s">
        <v>109</v>
      </c>
      <c r="D195" s="33">
        <v>2023</v>
      </c>
      <c r="E195" s="34">
        <v>515</v>
      </c>
      <c r="F195" s="35">
        <v>45191</v>
      </c>
      <c r="G195" s="36" t="s">
        <v>59</v>
      </c>
      <c r="H195" s="37">
        <v>1060</v>
      </c>
      <c r="I195" s="37"/>
      <c r="J195" s="38">
        <f t="shared" si="5"/>
        <v>1060</v>
      </c>
    </row>
    <row r="196" spans="1:10" ht="15.75" thickBot="1" x14ac:dyDescent="0.3">
      <c r="A196" s="31" t="str">
        <f>VLOOKUP(B196,Tabelle3!A:B,2,0)</f>
        <v>Uscite correnti</v>
      </c>
      <c r="B196" s="31" t="str">
        <f>VLOOKUP(C196,Tabelle2!A:B,2,0)</f>
        <v>Oneri diversi di gestione</v>
      </c>
      <c r="C196" s="32" t="s">
        <v>83</v>
      </c>
      <c r="D196" s="33">
        <v>2023</v>
      </c>
      <c r="E196" s="34">
        <v>518</v>
      </c>
      <c r="F196" s="35">
        <v>45196</v>
      </c>
      <c r="G196" s="36" t="s">
        <v>239</v>
      </c>
      <c r="H196" s="37">
        <v>200</v>
      </c>
      <c r="I196" s="37"/>
      <c r="J196" s="39">
        <f t="shared" si="5"/>
        <v>200</v>
      </c>
    </row>
    <row r="197" spans="1:10" ht="16.5" thickBot="1" x14ac:dyDescent="0.3">
      <c r="H197" s="40">
        <f>SUM(H6:H196)</f>
        <v>1202268.7199999995</v>
      </c>
      <c r="I197" s="40">
        <f>SUM(I6:I196)</f>
        <v>36055.24</v>
      </c>
      <c r="J197" s="40">
        <f>SUM(J6:J196)</f>
        <v>1238323.9599999993</v>
      </c>
    </row>
  </sheetData>
  <autoFilter ref="A5:J197">
    <sortState ref="A6:J197">
      <sortCondition ref="F5:F197"/>
    </sortState>
  </autoFilter>
  <sortState ref="A6:J159">
    <sortCondition ref="A6:A159"/>
    <sortCondition ref="B6:B159"/>
    <sortCondition ref="C6:C159"/>
    <sortCondition ref="F6:F159"/>
  </sortState>
  <mergeCells count="3">
    <mergeCell ref="B1:J1"/>
    <mergeCell ref="A2:J2"/>
    <mergeCell ref="A3:J3"/>
  </mergeCells>
  <pageMargins left="0.23622047244094491" right="0.23622047244094491" top="0.39370078740157483" bottom="0.39370078740157483" header="0.31496062992125984" footer="0.31496062992125984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7"/>
  <sheetViews>
    <sheetView topLeftCell="A7" workbookViewId="0">
      <selection activeCell="A32" sqref="A32"/>
    </sheetView>
  </sheetViews>
  <sheetFormatPr baseColWidth="10" defaultRowHeight="15" x14ac:dyDescent="0.25"/>
  <cols>
    <col min="1" max="1" width="37.5703125" bestFit="1" customWidth="1"/>
    <col min="2" max="2" width="41.42578125" bestFit="1" customWidth="1"/>
  </cols>
  <sheetData>
    <row r="1" spans="1:2" x14ac:dyDescent="0.25">
      <c r="A1" s="3" t="s">
        <v>97</v>
      </c>
      <c r="B1" s="1" t="s">
        <v>84</v>
      </c>
    </row>
    <row r="2" spans="1:2" x14ac:dyDescent="0.25">
      <c r="A2" s="3" t="s">
        <v>10</v>
      </c>
      <c r="B2" s="1" t="s">
        <v>37</v>
      </c>
    </row>
    <row r="3" spans="1:2" x14ac:dyDescent="0.25">
      <c r="A3" s="3" t="s">
        <v>11</v>
      </c>
      <c r="B3" s="1" t="s">
        <v>37</v>
      </c>
    </row>
    <row r="4" spans="1:2" x14ac:dyDescent="0.25">
      <c r="A4" s="3" t="s">
        <v>12</v>
      </c>
      <c r="B4" s="1" t="s">
        <v>37</v>
      </c>
    </row>
    <row r="5" spans="1:2" x14ac:dyDescent="0.25">
      <c r="A5" s="3" t="s">
        <v>13</v>
      </c>
      <c r="B5" s="1" t="s">
        <v>37</v>
      </c>
    </row>
    <row r="6" spans="1:2" x14ac:dyDescent="0.25">
      <c r="A6" s="3" t="s">
        <v>14</v>
      </c>
      <c r="B6" s="1" t="s">
        <v>37</v>
      </c>
    </row>
    <row r="7" spans="1:2" x14ac:dyDescent="0.25">
      <c r="A7" s="3" t="s">
        <v>90</v>
      </c>
      <c r="B7" s="1" t="s">
        <v>37</v>
      </c>
    </row>
    <row r="8" spans="1:2" x14ac:dyDescent="0.25">
      <c r="A8" s="3" t="s">
        <v>15</v>
      </c>
      <c r="B8" s="1" t="s">
        <v>37</v>
      </c>
    </row>
    <row r="9" spans="1:2" x14ac:dyDescent="0.25">
      <c r="A9" s="3" t="s">
        <v>165</v>
      </c>
      <c r="B9" s="1" t="s">
        <v>37</v>
      </c>
    </row>
    <row r="10" spans="1:2" x14ac:dyDescent="0.25">
      <c r="A10" s="3" t="s">
        <v>60</v>
      </c>
      <c r="B10" s="1" t="s">
        <v>37</v>
      </c>
    </row>
    <row r="11" spans="1:2" x14ac:dyDescent="0.25">
      <c r="A11" s="3" t="s">
        <v>92</v>
      </c>
      <c r="B11" s="1" t="s">
        <v>37</v>
      </c>
    </row>
    <row r="12" spans="1:2" x14ac:dyDescent="0.25">
      <c r="A12" s="3" t="s">
        <v>43</v>
      </c>
      <c r="B12" s="1" t="s">
        <v>37</v>
      </c>
    </row>
    <row r="13" spans="1:2" x14ac:dyDescent="0.25">
      <c r="A13" s="3" t="s">
        <v>16</v>
      </c>
      <c r="B13" s="1" t="s">
        <v>37</v>
      </c>
    </row>
    <row r="14" spans="1:2" x14ac:dyDescent="0.25">
      <c r="A14" s="3" t="s">
        <v>17</v>
      </c>
      <c r="B14" s="1" t="s">
        <v>37</v>
      </c>
    </row>
    <row r="15" spans="1:2" x14ac:dyDescent="0.25">
      <c r="A15" s="3" t="s">
        <v>18</v>
      </c>
      <c r="B15" s="1" t="s">
        <v>37</v>
      </c>
    </row>
    <row r="16" spans="1:2" x14ac:dyDescent="0.25">
      <c r="A16" s="3" t="s">
        <v>19</v>
      </c>
      <c r="B16" s="1" t="s">
        <v>37</v>
      </c>
    </row>
    <row r="17" spans="1:2" x14ac:dyDescent="0.25">
      <c r="A17" s="3" t="s">
        <v>20</v>
      </c>
      <c r="B17" s="1" t="s">
        <v>37</v>
      </c>
    </row>
    <row r="18" spans="1:2" x14ac:dyDescent="0.25">
      <c r="A18" s="3" t="s">
        <v>21</v>
      </c>
      <c r="B18" s="1" t="s">
        <v>37</v>
      </c>
    </row>
    <row r="19" spans="1:2" x14ac:dyDescent="0.25">
      <c r="A19" s="3" t="s">
        <v>80</v>
      </c>
      <c r="B19" s="1" t="s">
        <v>37</v>
      </c>
    </row>
    <row r="20" spans="1:2" x14ac:dyDescent="0.25">
      <c r="A20" s="3" t="s">
        <v>109</v>
      </c>
      <c r="B20" s="1" t="s">
        <v>70</v>
      </c>
    </row>
    <row r="21" spans="1:2" x14ac:dyDescent="0.25">
      <c r="A21" s="3" t="s">
        <v>176</v>
      </c>
      <c r="B21" s="1" t="s">
        <v>177</v>
      </c>
    </row>
    <row r="22" spans="1:2" x14ac:dyDescent="0.25">
      <c r="A22" s="3" t="s">
        <v>85</v>
      </c>
      <c r="B22" s="1" t="s">
        <v>70</v>
      </c>
    </row>
    <row r="23" spans="1:2" x14ac:dyDescent="0.25">
      <c r="A23" s="3" t="s">
        <v>86</v>
      </c>
      <c r="B23" s="1" t="s">
        <v>100</v>
      </c>
    </row>
    <row r="24" spans="1:2" x14ac:dyDescent="0.25">
      <c r="A24" s="3" t="s">
        <v>95</v>
      </c>
      <c r="B24" s="1" t="s">
        <v>38</v>
      </c>
    </row>
    <row r="25" spans="1:2" x14ac:dyDescent="0.25">
      <c r="A25" s="3" t="s">
        <v>49</v>
      </c>
      <c r="B25" s="1" t="s">
        <v>38</v>
      </c>
    </row>
    <row r="26" spans="1:2" x14ac:dyDescent="0.25">
      <c r="A26" s="3" t="s">
        <v>51</v>
      </c>
      <c r="B26" s="1" t="s">
        <v>51</v>
      </c>
    </row>
    <row r="27" spans="1:2" x14ac:dyDescent="0.25">
      <c r="A27" s="3" t="s">
        <v>67</v>
      </c>
      <c r="B27" s="1" t="s">
        <v>74</v>
      </c>
    </row>
    <row r="28" spans="1:2" x14ac:dyDescent="0.25">
      <c r="A28" s="3" t="s">
        <v>65</v>
      </c>
      <c r="B28" s="1" t="s">
        <v>74</v>
      </c>
    </row>
    <row r="29" spans="1:2" x14ac:dyDescent="0.25">
      <c r="A29" s="3" t="s">
        <v>66</v>
      </c>
      <c r="B29" s="1" t="s">
        <v>74</v>
      </c>
    </row>
    <row r="30" spans="1:2" x14ac:dyDescent="0.25">
      <c r="A30" s="3" t="s">
        <v>62</v>
      </c>
      <c r="B30" s="1" t="s">
        <v>74</v>
      </c>
    </row>
    <row r="31" spans="1:2" x14ac:dyDescent="0.25">
      <c r="A31" s="3" t="s">
        <v>63</v>
      </c>
      <c r="B31" s="1" t="s">
        <v>74</v>
      </c>
    </row>
    <row r="32" spans="1:2" x14ac:dyDescent="0.25">
      <c r="A32" s="9" t="s">
        <v>243</v>
      </c>
      <c r="B32" s="1" t="s">
        <v>74</v>
      </c>
    </row>
    <row r="33" spans="1:2" x14ac:dyDescent="0.25">
      <c r="A33" s="9" t="s">
        <v>167</v>
      </c>
      <c r="B33" s="1" t="s">
        <v>74</v>
      </c>
    </row>
    <row r="34" spans="1:2" x14ac:dyDescent="0.25">
      <c r="A34" s="4" t="s">
        <v>69</v>
      </c>
      <c r="B34" s="1" t="s">
        <v>73</v>
      </c>
    </row>
    <row r="35" spans="1:2" x14ac:dyDescent="0.25">
      <c r="A35" s="3" t="s">
        <v>61</v>
      </c>
      <c r="B35" s="1" t="s">
        <v>39</v>
      </c>
    </row>
    <row r="36" spans="1:2" x14ac:dyDescent="0.25">
      <c r="A36" s="3" t="s">
        <v>50</v>
      </c>
      <c r="B36" s="1" t="s">
        <v>39</v>
      </c>
    </row>
    <row r="37" spans="1:2" x14ac:dyDescent="0.25">
      <c r="A37" s="3" t="s">
        <v>99</v>
      </c>
      <c r="B37" s="1" t="s">
        <v>39</v>
      </c>
    </row>
    <row r="38" spans="1:2" x14ac:dyDescent="0.25">
      <c r="A38" s="3" t="s">
        <v>25</v>
      </c>
      <c r="B38" s="1" t="s">
        <v>39</v>
      </c>
    </row>
    <row r="39" spans="1:2" x14ac:dyDescent="0.25">
      <c r="A39" s="3" t="s">
        <v>46</v>
      </c>
      <c r="B39" s="1" t="s">
        <v>39</v>
      </c>
    </row>
    <row r="40" spans="1:2" x14ac:dyDescent="0.25">
      <c r="A40" s="3" t="s">
        <v>26</v>
      </c>
      <c r="B40" s="1" t="s">
        <v>39</v>
      </c>
    </row>
    <row r="41" spans="1:2" x14ac:dyDescent="0.25">
      <c r="A41" s="3" t="s">
        <v>82</v>
      </c>
      <c r="B41" s="1" t="s">
        <v>39</v>
      </c>
    </row>
    <row r="42" spans="1:2" x14ac:dyDescent="0.25">
      <c r="A42" s="3" t="s">
        <v>89</v>
      </c>
      <c r="B42" s="1" t="s">
        <v>39</v>
      </c>
    </row>
    <row r="43" spans="1:2" x14ac:dyDescent="0.25">
      <c r="A43" s="3" t="s">
        <v>24</v>
      </c>
      <c r="B43" s="1" t="s">
        <v>52</v>
      </c>
    </row>
    <row r="44" spans="1:2" x14ac:dyDescent="0.25">
      <c r="A44" s="3" t="s">
        <v>68</v>
      </c>
      <c r="B44" s="1" t="s">
        <v>52</v>
      </c>
    </row>
    <row r="45" spans="1:2" x14ac:dyDescent="0.25">
      <c r="A45" s="3" t="s">
        <v>83</v>
      </c>
      <c r="B45" s="1" t="s">
        <v>52</v>
      </c>
    </row>
    <row r="46" spans="1:2" x14ac:dyDescent="0.25">
      <c r="A46" s="3" t="s">
        <v>71</v>
      </c>
      <c r="B46" s="1" t="s">
        <v>71</v>
      </c>
    </row>
    <row r="47" spans="1:2" x14ac:dyDescent="0.25">
      <c r="A47" s="3" t="s">
        <v>94</v>
      </c>
      <c r="B47" s="1" t="s">
        <v>101</v>
      </c>
    </row>
    <row r="48" spans="1:2" x14ac:dyDescent="0.25">
      <c r="A48" s="3" t="s">
        <v>30</v>
      </c>
      <c r="B48" s="1" t="s">
        <v>53</v>
      </c>
    </row>
    <row r="49" spans="1:2" x14ac:dyDescent="0.25">
      <c r="A49" s="3" t="s">
        <v>64</v>
      </c>
      <c r="B49" s="1" t="s">
        <v>72</v>
      </c>
    </row>
    <row r="50" spans="1:2" x14ac:dyDescent="0.25">
      <c r="A50" s="3" t="s">
        <v>96</v>
      </c>
      <c r="B50" s="1" t="s">
        <v>72</v>
      </c>
    </row>
    <row r="51" spans="1:2" x14ac:dyDescent="0.25">
      <c r="A51" s="9" t="s">
        <v>184</v>
      </c>
      <c r="B51" s="1" t="s">
        <v>40</v>
      </c>
    </row>
    <row r="52" spans="1:2" x14ac:dyDescent="0.25">
      <c r="A52" s="3" t="s">
        <v>93</v>
      </c>
      <c r="B52" s="1" t="s">
        <v>40</v>
      </c>
    </row>
    <row r="53" spans="1:2" x14ac:dyDescent="0.25">
      <c r="A53" s="3" t="s">
        <v>81</v>
      </c>
      <c r="B53" s="1" t="s">
        <v>40</v>
      </c>
    </row>
    <row r="54" spans="1:2" x14ac:dyDescent="0.25">
      <c r="A54" s="9" t="s">
        <v>188</v>
      </c>
      <c r="B54" s="1" t="s">
        <v>40</v>
      </c>
    </row>
    <row r="55" spans="1:2" x14ac:dyDescent="0.25">
      <c r="A55" s="9" t="s">
        <v>189</v>
      </c>
      <c r="B55" s="1" t="s">
        <v>40</v>
      </c>
    </row>
    <row r="56" spans="1:2" x14ac:dyDescent="0.25">
      <c r="A56" s="3" t="s">
        <v>98</v>
      </c>
      <c r="B56" s="1" t="s">
        <v>40</v>
      </c>
    </row>
    <row r="57" spans="1:2" x14ac:dyDescent="0.25">
      <c r="A57" s="9" t="s">
        <v>185</v>
      </c>
      <c r="B57" s="1" t="s">
        <v>40</v>
      </c>
    </row>
    <row r="58" spans="1:2" x14ac:dyDescent="0.25">
      <c r="A58" s="3" t="s">
        <v>22</v>
      </c>
      <c r="B58" s="1" t="s">
        <v>40</v>
      </c>
    </row>
    <row r="59" spans="1:2" x14ac:dyDescent="0.25">
      <c r="A59" s="3" t="s">
        <v>27</v>
      </c>
      <c r="B59" s="1" t="s">
        <v>40</v>
      </c>
    </row>
    <row r="60" spans="1:2" x14ac:dyDescent="0.25">
      <c r="A60" s="3" t="s">
        <v>28</v>
      </c>
      <c r="B60" s="1" t="s">
        <v>40</v>
      </c>
    </row>
    <row r="61" spans="1:2" x14ac:dyDescent="0.25">
      <c r="A61" s="3" t="s">
        <v>187</v>
      </c>
      <c r="B61" s="1" t="s">
        <v>40</v>
      </c>
    </row>
    <row r="62" spans="1:2" x14ac:dyDescent="0.25">
      <c r="A62" s="3" t="s">
        <v>78</v>
      </c>
      <c r="B62" s="1" t="s">
        <v>40</v>
      </c>
    </row>
    <row r="63" spans="1:2" x14ac:dyDescent="0.25">
      <c r="A63" s="3" t="s">
        <v>23</v>
      </c>
      <c r="B63" s="1" t="s">
        <v>41</v>
      </c>
    </row>
    <row r="64" spans="1:2" x14ac:dyDescent="0.25">
      <c r="A64" s="3" t="s">
        <v>47</v>
      </c>
      <c r="B64" s="1" t="s">
        <v>41</v>
      </c>
    </row>
    <row r="65" spans="1:2" x14ac:dyDescent="0.25">
      <c r="A65" s="3" t="s">
        <v>29</v>
      </c>
      <c r="B65" s="1" t="s">
        <v>41</v>
      </c>
    </row>
    <row r="66" spans="1:2" x14ac:dyDescent="0.25">
      <c r="A66" s="3" t="s">
        <v>31</v>
      </c>
      <c r="B66" s="1" t="s">
        <v>41</v>
      </c>
    </row>
    <row r="67" spans="1:2" x14ac:dyDescent="0.25">
      <c r="A67" s="9" t="s">
        <v>166</v>
      </c>
      <c r="B67" s="1" t="s">
        <v>41</v>
      </c>
    </row>
    <row r="68" spans="1:2" x14ac:dyDescent="0.25">
      <c r="A68" s="3" t="s">
        <v>79</v>
      </c>
      <c r="B68" s="1" t="s">
        <v>100</v>
      </c>
    </row>
    <row r="69" spans="1:2" x14ac:dyDescent="0.25">
      <c r="A69" s="3" t="s">
        <v>88</v>
      </c>
      <c r="B69" s="1" t="s">
        <v>103</v>
      </c>
    </row>
    <row r="70" spans="1:2" x14ac:dyDescent="0.25">
      <c r="A70" s="3" t="s">
        <v>9</v>
      </c>
      <c r="B70" s="1" t="s">
        <v>76</v>
      </c>
    </row>
    <row r="71" spans="1:2" x14ac:dyDescent="0.25">
      <c r="A71" s="3" t="s">
        <v>87</v>
      </c>
      <c r="B71" s="1" t="s">
        <v>102</v>
      </c>
    </row>
    <row r="72" spans="1:2" x14ac:dyDescent="0.25">
      <c r="A72" s="3" t="s">
        <v>91</v>
      </c>
      <c r="B72" s="1" t="s">
        <v>77</v>
      </c>
    </row>
    <row r="73" spans="1:2" x14ac:dyDescent="0.25">
      <c r="A73" s="3" t="s">
        <v>205</v>
      </c>
      <c r="B73" s="1" t="s">
        <v>77</v>
      </c>
    </row>
    <row r="74" spans="1:2" x14ac:dyDescent="0.25">
      <c r="A74" s="9" t="s">
        <v>186</v>
      </c>
      <c r="B74" s="1" t="s">
        <v>190</v>
      </c>
    </row>
    <row r="75" spans="1:2" x14ac:dyDescent="0.25">
      <c r="A75" s="9" t="s">
        <v>206</v>
      </c>
      <c r="B75" s="1" t="s">
        <v>190</v>
      </c>
    </row>
    <row r="76" spans="1:2" x14ac:dyDescent="0.25">
      <c r="A76" s="5" t="s">
        <v>110</v>
      </c>
      <c r="B76" s="6" t="s">
        <v>52</v>
      </c>
    </row>
    <row r="77" spans="1:2" x14ac:dyDescent="0.25">
      <c r="A77" s="5" t="s">
        <v>105</v>
      </c>
      <c r="B77" s="6" t="s">
        <v>38</v>
      </c>
    </row>
    <row r="78" spans="1:2" x14ac:dyDescent="0.25">
      <c r="A78" s="5" t="s">
        <v>115</v>
      </c>
      <c r="B78" s="6" t="s">
        <v>38</v>
      </c>
    </row>
    <row r="79" spans="1:2" x14ac:dyDescent="0.25">
      <c r="A79" s="5" t="s">
        <v>112</v>
      </c>
      <c r="B79" s="6" t="s">
        <v>39</v>
      </c>
    </row>
    <row r="80" spans="1:2" x14ac:dyDescent="0.25">
      <c r="A80" s="5" t="s">
        <v>114</v>
      </c>
      <c r="B80" s="6" t="s">
        <v>120</v>
      </c>
    </row>
    <row r="81" spans="1:2" x14ac:dyDescent="0.25">
      <c r="A81" s="3" t="s">
        <v>107</v>
      </c>
      <c r="B81" s="6" t="s">
        <v>121</v>
      </c>
    </row>
    <row r="82" spans="1:2" x14ac:dyDescent="0.25">
      <c r="A82" s="5" t="s">
        <v>108</v>
      </c>
      <c r="B82" s="6" t="s">
        <v>52</v>
      </c>
    </row>
    <row r="83" spans="1:2" x14ac:dyDescent="0.25">
      <c r="A83" s="3" t="s">
        <v>106</v>
      </c>
      <c r="B83" s="1" t="s">
        <v>41</v>
      </c>
    </row>
    <row r="84" spans="1:2" x14ac:dyDescent="0.25">
      <c r="A84" s="3" t="s">
        <v>116</v>
      </c>
      <c r="B84" s="6" t="s">
        <v>70</v>
      </c>
    </row>
    <row r="85" spans="1:2" x14ac:dyDescent="0.25">
      <c r="A85" s="3" t="s">
        <v>117</v>
      </c>
      <c r="B85" s="6" t="s">
        <v>122</v>
      </c>
    </row>
    <row r="86" spans="1:2" x14ac:dyDescent="0.25">
      <c r="A86" s="3" t="s">
        <v>118</v>
      </c>
      <c r="B86" s="6" t="s">
        <v>52</v>
      </c>
    </row>
    <row r="87" spans="1:2" x14ac:dyDescent="0.25">
      <c r="A87" s="3" t="s">
        <v>119</v>
      </c>
      <c r="B87" s="6" t="s">
        <v>70</v>
      </c>
    </row>
    <row r="88" spans="1:2" x14ac:dyDescent="0.25">
      <c r="A88" s="5" t="s">
        <v>113</v>
      </c>
      <c r="B88" s="6" t="s">
        <v>100</v>
      </c>
    </row>
    <row r="89" spans="1:2" x14ac:dyDescent="0.25">
      <c r="A89" s="3" t="s">
        <v>111</v>
      </c>
      <c r="B89" s="6" t="s">
        <v>37</v>
      </c>
    </row>
    <row r="90" spans="1:2" x14ac:dyDescent="0.25">
      <c r="A90" s="5" t="s">
        <v>109</v>
      </c>
      <c r="B90" s="6" t="s">
        <v>70</v>
      </c>
    </row>
    <row r="91" spans="1:2" x14ac:dyDescent="0.25">
      <c r="A91" s="3" t="s">
        <v>125</v>
      </c>
      <c r="B91" s="6" t="s">
        <v>77</v>
      </c>
    </row>
    <row r="92" spans="1:2" x14ac:dyDescent="0.25">
      <c r="A92" s="3" t="s">
        <v>126</v>
      </c>
      <c r="B92" s="6" t="s">
        <v>39</v>
      </c>
    </row>
    <row r="93" spans="1:2" x14ac:dyDescent="0.25">
      <c r="A93" s="3" t="s">
        <v>124</v>
      </c>
      <c r="B93" s="6" t="s">
        <v>39</v>
      </c>
    </row>
    <row r="94" spans="1:2" x14ac:dyDescent="0.25">
      <c r="A94" s="3" t="s">
        <v>130</v>
      </c>
      <c r="B94" s="6" t="s">
        <v>133</v>
      </c>
    </row>
    <row r="95" spans="1:2" x14ac:dyDescent="0.25">
      <c r="A95" s="3" t="s">
        <v>128</v>
      </c>
      <c r="B95" s="1" t="s">
        <v>102</v>
      </c>
    </row>
    <row r="96" spans="1:2" x14ac:dyDescent="0.25">
      <c r="A96" s="3" t="s">
        <v>131</v>
      </c>
      <c r="B96" s="6" t="s">
        <v>39</v>
      </c>
    </row>
    <row r="97" spans="1:2" x14ac:dyDescent="0.25">
      <c r="A97" s="3" t="s">
        <v>129</v>
      </c>
      <c r="B97" s="1" t="s">
        <v>37</v>
      </c>
    </row>
    <row r="98" spans="1:2" x14ac:dyDescent="0.25">
      <c r="A98" s="5" t="s">
        <v>132</v>
      </c>
      <c r="B98" s="1" t="s">
        <v>40</v>
      </c>
    </row>
    <row r="99" spans="1:2" x14ac:dyDescent="0.25">
      <c r="A99" s="1" t="s">
        <v>147</v>
      </c>
      <c r="B99" s="1" t="s">
        <v>40</v>
      </c>
    </row>
    <row r="100" spans="1:2" x14ac:dyDescent="0.25">
      <c r="A100" s="1" t="s">
        <v>148</v>
      </c>
      <c r="B100" s="1" t="s">
        <v>40</v>
      </c>
    </row>
    <row r="101" spans="1:2" x14ac:dyDescent="0.25">
      <c r="A101" s="1" t="s">
        <v>135</v>
      </c>
      <c r="B101" s="1" t="s">
        <v>40</v>
      </c>
    </row>
    <row r="102" spans="1:2" x14ac:dyDescent="0.25">
      <c r="A102" s="1" t="s">
        <v>150</v>
      </c>
      <c r="B102" s="1" t="s">
        <v>74</v>
      </c>
    </row>
    <row r="103" spans="1:2" x14ac:dyDescent="0.25">
      <c r="A103" s="1" t="s">
        <v>143</v>
      </c>
      <c r="B103" s="1" t="s">
        <v>52</v>
      </c>
    </row>
    <row r="104" spans="1:2" x14ac:dyDescent="0.25">
      <c r="A104" s="6" t="s">
        <v>134</v>
      </c>
      <c r="B104" s="1" t="s">
        <v>74</v>
      </c>
    </row>
    <row r="105" spans="1:2" x14ac:dyDescent="0.25">
      <c r="A105" s="6" t="s">
        <v>153</v>
      </c>
      <c r="B105" s="1" t="s">
        <v>154</v>
      </c>
    </row>
    <row r="106" spans="1:2" x14ac:dyDescent="0.25">
      <c r="A106" s="1" t="s">
        <v>151</v>
      </c>
      <c r="B106" s="1" t="s">
        <v>52</v>
      </c>
    </row>
    <row r="107" spans="1:2" x14ac:dyDescent="0.25">
      <c r="A107" s="1" t="s">
        <v>145</v>
      </c>
      <c r="B107" s="6" t="s">
        <v>38</v>
      </c>
    </row>
    <row r="108" spans="1:2" x14ac:dyDescent="0.25">
      <c r="A108" s="6" t="s">
        <v>146</v>
      </c>
      <c r="B108" s="6" t="s">
        <v>155</v>
      </c>
    </row>
    <row r="109" spans="1:2" x14ac:dyDescent="0.25">
      <c r="A109" s="1" t="s">
        <v>149</v>
      </c>
      <c r="B109" s="6" t="s">
        <v>52</v>
      </c>
    </row>
    <row r="110" spans="1:2" x14ac:dyDescent="0.25">
      <c r="A110" s="1" t="s">
        <v>162</v>
      </c>
      <c r="B110" s="1" t="s">
        <v>70</v>
      </c>
    </row>
    <row r="111" spans="1:2" x14ac:dyDescent="0.25">
      <c r="A111" s="1" t="s">
        <v>161</v>
      </c>
      <c r="B111" s="1" t="s">
        <v>74</v>
      </c>
    </row>
    <row r="112" spans="1:2" x14ac:dyDescent="0.25">
      <c r="A112" s="1" t="s">
        <v>158</v>
      </c>
      <c r="B112" s="8" t="s">
        <v>37</v>
      </c>
    </row>
    <row r="113" spans="1:2" x14ac:dyDescent="0.25">
      <c r="A113" s="1" t="s">
        <v>159</v>
      </c>
      <c r="B113" s="1" t="s">
        <v>37</v>
      </c>
    </row>
    <row r="114" spans="1:2" x14ac:dyDescent="0.25">
      <c r="A114" s="6" t="s">
        <v>157</v>
      </c>
      <c r="B114" s="6" t="s">
        <v>133</v>
      </c>
    </row>
    <row r="115" spans="1:2" x14ac:dyDescent="0.25">
      <c r="A115" s="6" t="s">
        <v>163</v>
      </c>
      <c r="B115" s="6" t="s">
        <v>84</v>
      </c>
    </row>
    <row r="116" spans="1:2" x14ac:dyDescent="0.25">
      <c r="A116" s="6" t="s">
        <v>160</v>
      </c>
      <c r="B116" s="6" t="s">
        <v>122</v>
      </c>
    </row>
    <row r="117" spans="1:2" x14ac:dyDescent="0.25">
      <c r="A117" s="10"/>
      <c r="B117" s="1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C19" sqref="C19"/>
    </sheetView>
  </sheetViews>
  <sheetFormatPr baseColWidth="10" defaultRowHeight="15" x14ac:dyDescent="0.25"/>
  <cols>
    <col min="1" max="1" width="32" customWidth="1"/>
    <col min="2" max="2" width="25" customWidth="1"/>
  </cols>
  <sheetData>
    <row r="1" spans="1:2" ht="30" x14ac:dyDescent="0.25">
      <c r="A1" s="2" t="s">
        <v>1</v>
      </c>
      <c r="B1" s="2" t="s">
        <v>8</v>
      </c>
    </row>
    <row r="2" spans="1:2" x14ac:dyDescent="0.25">
      <c r="A2" s="1" t="s">
        <v>37</v>
      </c>
      <c r="B2" s="1" t="s">
        <v>75</v>
      </c>
    </row>
    <row r="3" spans="1:2" x14ac:dyDescent="0.25">
      <c r="A3" s="1" t="s">
        <v>73</v>
      </c>
      <c r="B3" s="1" t="s">
        <v>75</v>
      </c>
    </row>
    <row r="4" spans="1:2" x14ac:dyDescent="0.25">
      <c r="A4" s="1" t="s">
        <v>70</v>
      </c>
      <c r="B4" s="1" t="s">
        <v>75</v>
      </c>
    </row>
    <row r="5" spans="1:2" x14ac:dyDescent="0.25">
      <c r="A5" s="1" t="s">
        <v>51</v>
      </c>
      <c r="B5" s="1" t="s">
        <v>136</v>
      </c>
    </row>
    <row r="6" spans="1:2" x14ac:dyDescent="0.25">
      <c r="A6" s="1" t="s">
        <v>74</v>
      </c>
      <c r="B6" s="1" t="s">
        <v>136</v>
      </c>
    </row>
    <row r="7" spans="1:2" x14ac:dyDescent="0.25">
      <c r="A7" s="1" t="s">
        <v>39</v>
      </c>
      <c r="B7" s="1" t="s">
        <v>75</v>
      </c>
    </row>
    <row r="8" spans="1:2" x14ac:dyDescent="0.25">
      <c r="A8" s="1" t="s">
        <v>52</v>
      </c>
      <c r="B8" s="1" t="s">
        <v>75</v>
      </c>
    </row>
    <row r="9" spans="1:2" x14ac:dyDescent="0.25">
      <c r="A9" s="1" t="s">
        <v>72</v>
      </c>
      <c r="B9" s="1" t="s">
        <v>75</v>
      </c>
    </row>
    <row r="10" spans="1:2" x14ac:dyDescent="0.25">
      <c r="A10" s="1" t="s">
        <v>40</v>
      </c>
      <c r="B10" s="1" t="s">
        <v>75</v>
      </c>
    </row>
    <row r="11" spans="1:2" x14ac:dyDescent="0.25">
      <c r="A11" s="1" t="s">
        <v>154</v>
      </c>
      <c r="B11" s="1" t="s">
        <v>136</v>
      </c>
    </row>
    <row r="12" spans="1:2" x14ac:dyDescent="0.25">
      <c r="A12" s="1" t="s">
        <v>135</v>
      </c>
      <c r="B12" s="1" t="s">
        <v>75</v>
      </c>
    </row>
    <row r="13" spans="1:2" x14ac:dyDescent="0.25">
      <c r="A13" s="1" t="s">
        <v>100</v>
      </c>
      <c r="B13" s="1" t="s">
        <v>136</v>
      </c>
    </row>
    <row r="14" spans="1:2" x14ac:dyDescent="0.25">
      <c r="A14" s="1" t="s">
        <v>38</v>
      </c>
      <c r="B14" s="1" t="s">
        <v>75</v>
      </c>
    </row>
    <row r="15" spans="1:2" x14ac:dyDescent="0.25">
      <c r="A15" s="1" t="s">
        <v>155</v>
      </c>
      <c r="B15" s="1" t="s">
        <v>136</v>
      </c>
    </row>
    <row r="16" spans="1:2" x14ac:dyDescent="0.25">
      <c r="A16" s="1" t="s">
        <v>76</v>
      </c>
      <c r="B16" s="1" t="s">
        <v>136</v>
      </c>
    </row>
    <row r="17" spans="1:2" x14ac:dyDescent="0.25">
      <c r="A17" s="1" t="s">
        <v>77</v>
      </c>
      <c r="B17" s="1" t="s">
        <v>136</v>
      </c>
    </row>
    <row r="18" spans="1:2" x14ac:dyDescent="0.25">
      <c r="A18" s="1" t="s">
        <v>190</v>
      </c>
      <c r="B18" s="1" t="s">
        <v>136</v>
      </c>
    </row>
    <row r="19" spans="1:2" x14ac:dyDescent="0.25">
      <c r="A19" s="1" t="s">
        <v>71</v>
      </c>
      <c r="B19" s="1" t="s">
        <v>75</v>
      </c>
    </row>
    <row r="20" spans="1:2" x14ac:dyDescent="0.25">
      <c r="A20" s="6" t="s">
        <v>101</v>
      </c>
      <c r="B20" s="1" t="s">
        <v>75</v>
      </c>
    </row>
    <row r="21" spans="1:2" x14ac:dyDescent="0.25">
      <c r="A21" s="6" t="s">
        <v>41</v>
      </c>
      <c r="B21" s="1" t="s">
        <v>75</v>
      </c>
    </row>
    <row r="22" spans="1:2" x14ac:dyDescent="0.25">
      <c r="A22" s="6" t="s">
        <v>133</v>
      </c>
      <c r="B22" s="1" t="s">
        <v>136</v>
      </c>
    </row>
    <row r="23" spans="1:2" x14ac:dyDescent="0.25">
      <c r="A23" s="6" t="s">
        <v>84</v>
      </c>
      <c r="B23" s="6" t="s">
        <v>136</v>
      </c>
    </row>
    <row r="24" spans="1:2" x14ac:dyDescent="0.25">
      <c r="A24" s="1" t="s">
        <v>102</v>
      </c>
      <c r="B24" s="6" t="s">
        <v>136</v>
      </c>
    </row>
    <row r="25" spans="1:2" x14ac:dyDescent="0.25">
      <c r="A25" s="6" t="s">
        <v>122</v>
      </c>
      <c r="B25" s="6" t="s">
        <v>75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Bertignoll</dc:creator>
  <cp:lastModifiedBy>Marcel Telser</cp:lastModifiedBy>
  <cp:lastPrinted>2018-10-01T10:24:53Z</cp:lastPrinted>
  <dcterms:created xsi:type="dcterms:W3CDTF">2018-08-31T09:10:40Z</dcterms:created>
  <dcterms:modified xsi:type="dcterms:W3CDTF">2023-10-12T08:17:50Z</dcterms:modified>
</cp:coreProperties>
</file>